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antciber\Desktop\Новое меню\ЦЕЛИАКИЯ\Документы для ОУ\"/>
    </mc:Choice>
  </mc:AlternateContent>
  <bookViews>
    <workbookView xWindow="-120" yWindow="-120" windowWidth="29040" windowHeight="15840" firstSheet="2" activeTab="2"/>
  </bookViews>
  <sheets>
    <sheet name="Структура в сравнении" sheetId="2" r:id="rId1"/>
    <sheet name="Структура" sheetId="15" r:id="rId2"/>
    <sheet name="Меню" sheetId="3" r:id="rId3"/>
    <sheet name="Показатели ХЭХ" sheetId="4" r:id="rId4"/>
    <sheet name="Соотношение ПВ и ЭЦ" sheetId="5" r:id="rId5"/>
    <sheet name="Себестоимость блюд Росстат" sheetId="13" r:id="rId6"/>
    <sheet name="Себестоимость рациона Росстат" sheetId="14" r:id="rId7"/>
    <sheet name="Выполнение норм" sheetId="12" r:id="rId8"/>
  </sheets>
  <definedNames>
    <definedName name="_xlnm.Print_Area" localSheetId="7">'Выполнение норм'!$A$1:$AA$44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8" i="13" l="1"/>
  <c r="E40" i="13"/>
  <c r="I88" i="13"/>
  <c r="E88" i="13"/>
  <c r="C88" i="13"/>
  <c r="I64" i="13"/>
  <c r="E64" i="13"/>
  <c r="C64" i="13"/>
  <c r="K40" i="13"/>
  <c r="I40" i="13"/>
  <c r="C40" i="13"/>
  <c r="K16" i="13"/>
  <c r="I16" i="13"/>
  <c r="G16" i="13"/>
  <c r="C16" i="13"/>
  <c r="C14" i="13" s="1"/>
  <c r="E86" i="13" l="1"/>
  <c r="C86" i="13"/>
  <c r="C38" i="13"/>
  <c r="C61" i="3"/>
  <c r="C31" i="3"/>
  <c r="C619" i="3"/>
  <c r="C614" i="3"/>
  <c r="C605" i="3"/>
  <c r="C588" i="3"/>
  <c r="C583" i="3"/>
  <c r="C574" i="3"/>
  <c r="C556" i="3"/>
  <c r="C551" i="3"/>
  <c r="C542" i="3"/>
  <c r="C526" i="3"/>
  <c r="C521" i="3"/>
  <c r="C512" i="3"/>
  <c r="C496" i="3"/>
  <c r="C491" i="3"/>
  <c r="C482" i="3"/>
  <c r="C464" i="3"/>
  <c r="C459" i="3"/>
  <c r="C450" i="3"/>
  <c r="C433" i="3"/>
  <c r="C428" i="3"/>
  <c r="C420" i="3"/>
  <c r="C402" i="3"/>
  <c r="C397" i="3"/>
  <c r="C388" i="3"/>
  <c r="C371" i="3"/>
  <c r="C366" i="3"/>
  <c r="C357" i="3"/>
  <c r="C341" i="3"/>
  <c r="C336" i="3"/>
  <c r="C327" i="3"/>
  <c r="C309" i="3"/>
  <c r="C304" i="3"/>
  <c r="C295" i="3"/>
  <c r="C279" i="3"/>
  <c r="C274" i="3"/>
  <c r="C265" i="3"/>
  <c r="C247" i="3"/>
  <c r="C242" i="3"/>
  <c r="C233" i="3"/>
  <c r="C216" i="3"/>
  <c r="C211" i="3"/>
  <c r="C203" i="3"/>
  <c r="C187" i="3"/>
  <c r="C182" i="3"/>
  <c r="C173" i="3"/>
  <c r="C155" i="3"/>
  <c r="C150" i="3"/>
  <c r="C141" i="3"/>
  <c r="C124" i="3"/>
  <c r="C119" i="3"/>
  <c r="C110" i="3"/>
  <c r="C92" i="3"/>
  <c r="C87" i="3"/>
  <c r="C78" i="3"/>
  <c r="C56" i="3"/>
  <c r="C47" i="3"/>
  <c r="C26" i="3"/>
  <c r="C17" i="3"/>
  <c r="I86" i="13"/>
  <c r="G86" i="13"/>
  <c r="I62" i="13"/>
  <c r="E62" i="13"/>
  <c r="C62" i="13"/>
  <c r="E38" i="13"/>
  <c r="K14" i="13"/>
  <c r="I14" i="13"/>
  <c r="G14" i="13"/>
  <c r="K95" i="13"/>
  <c r="I95" i="13"/>
  <c r="G95" i="13"/>
  <c r="E95" i="13"/>
  <c r="C95" i="13"/>
  <c r="K86" i="13"/>
  <c r="K76" i="13"/>
  <c r="I76" i="13"/>
  <c r="G76" i="13"/>
  <c r="E76" i="13"/>
  <c r="C76" i="13"/>
  <c r="K71" i="13"/>
  <c r="I71" i="13"/>
  <c r="G71" i="13"/>
  <c r="E71" i="13"/>
  <c r="C71" i="13"/>
  <c r="K52" i="13"/>
  <c r="K62" i="13"/>
  <c r="G62" i="13"/>
  <c r="I52" i="13"/>
  <c r="G52" i="13"/>
  <c r="E52" i="13"/>
  <c r="C52" i="13"/>
  <c r="K47" i="13"/>
  <c r="I47" i="13"/>
  <c r="G47" i="13"/>
  <c r="E47" i="13"/>
  <c r="C47" i="13"/>
  <c r="K38" i="13"/>
  <c r="I38" i="13"/>
  <c r="G38" i="13"/>
  <c r="K28" i="13"/>
  <c r="I28" i="13"/>
  <c r="G28" i="13"/>
  <c r="E28" i="13"/>
  <c r="C28" i="13"/>
  <c r="K23" i="13"/>
  <c r="I23" i="13"/>
  <c r="G23" i="13"/>
  <c r="E23" i="13"/>
  <c r="E14" i="13"/>
  <c r="K4" i="13"/>
  <c r="I4" i="13"/>
  <c r="G4" i="13"/>
  <c r="E4" i="13"/>
  <c r="C4" i="13"/>
  <c r="B16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C8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C11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C14" i="4"/>
  <c r="V16" i="4"/>
  <c r="V17" i="4" s="1"/>
  <c r="U16" i="4"/>
  <c r="U17" i="4" s="1"/>
  <c r="T16" i="4"/>
  <c r="T17" i="4" s="1"/>
  <c r="S16" i="4"/>
  <c r="S17" i="4" s="1"/>
  <c r="R16" i="4"/>
  <c r="R17" i="4" s="1"/>
  <c r="Q16" i="4"/>
  <c r="Q17" i="4" s="1"/>
  <c r="P16" i="4"/>
  <c r="P17" i="4" s="1"/>
  <c r="O16" i="4"/>
  <c r="O17" i="4" s="1"/>
  <c r="N16" i="4"/>
  <c r="N17" i="4" s="1"/>
  <c r="M16" i="4"/>
  <c r="M17" i="4" s="1"/>
  <c r="L16" i="4"/>
  <c r="L17" i="4" s="1"/>
  <c r="K16" i="4"/>
  <c r="K17" i="4" s="1"/>
  <c r="J16" i="4"/>
  <c r="J17" i="4" s="1"/>
  <c r="I16" i="4"/>
  <c r="I17" i="4" s="1"/>
  <c r="H16" i="4"/>
  <c r="H17" i="4" s="1"/>
  <c r="G16" i="4"/>
  <c r="G17" i="4" s="1"/>
  <c r="F16" i="4"/>
  <c r="F17" i="4" s="1"/>
  <c r="E16" i="4"/>
  <c r="E17" i="4" s="1"/>
  <c r="C16" i="4"/>
  <c r="C17" i="4" s="1"/>
  <c r="AO26" i="15"/>
  <c r="AM26" i="15"/>
  <c r="AK26" i="15"/>
  <c r="AI26" i="15"/>
  <c r="AG26" i="15"/>
  <c r="AE26" i="15"/>
  <c r="AC26" i="15"/>
  <c r="AA26" i="15"/>
  <c r="Y26" i="15"/>
  <c r="W26" i="15"/>
  <c r="U26" i="15"/>
  <c r="S26" i="15"/>
  <c r="Q26" i="15"/>
  <c r="O26" i="15"/>
  <c r="M26" i="15"/>
  <c r="K26" i="15"/>
  <c r="I26" i="15"/>
  <c r="G26" i="15"/>
  <c r="E26" i="15"/>
  <c r="C26" i="15"/>
  <c r="AO22" i="15"/>
  <c r="AM22" i="15"/>
  <c r="AK22" i="15"/>
  <c r="AI22" i="15"/>
  <c r="AG22" i="15"/>
  <c r="AE22" i="15"/>
  <c r="AC22" i="15"/>
  <c r="AA22" i="15"/>
  <c r="Y22" i="15"/>
  <c r="W22" i="15"/>
  <c r="U22" i="15"/>
  <c r="S22" i="15"/>
  <c r="Q22" i="15"/>
  <c r="O22" i="15"/>
  <c r="M22" i="15"/>
  <c r="K22" i="15"/>
  <c r="I22" i="15"/>
  <c r="G22" i="15"/>
  <c r="E22" i="15"/>
  <c r="C22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G13" i="15"/>
  <c r="E13" i="15"/>
  <c r="C13" i="15"/>
  <c r="G517" i="2"/>
  <c r="G512" i="2"/>
  <c r="G502" i="2"/>
  <c r="G492" i="2"/>
  <c r="G487" i="2"/>
  <c r="G477" i="2"/>
  <c r="G465" i="2"/>
  <c r="G460" i="2"/>
  <c r="G450" i="2"/>
  <c r="G441" i="2"/>
  <c r="G436" i="2"/>
  <c r="G426" i="2"/>
  <c r="G442" i="2" s="1"/>
  <c r="G416" i="2"/>
  <c r="G411" i="2"/>
  <c r="G401" i="2"/>
  <c r="G389" i="2"/>
  <c r="G384" i="2"/>
  <c r="G374" i="2"/>
  <c r="G364" i="2"/>
  <c r="G359" i="2"/>
  <c r="G349" i="2"/>
  <c r="G337" i="2"/>
  <c r="G332" i="2"/>
  <c r="G322" i="2"/>
  <c r="G312" i="2"/>
  <c r="G307" i="2"/>
  <c r="G297" i="2"/>
  <c r="G287" i="2"/>
  <c r="G282" i="2"/>
  <c r="G272" i="2"/>
  <c r="G260" i="2"/>
  <c r="G255" i="2"/>
  <c r="G245" i="2"/>
  <c r="G236" i="2"/>
  <c r="G231" i="2"/>
  <c r="G221" i="2"/>
  <c r="G210" i="2"/>
  <c r="G205" i="2"/>
  <c r="G195" i="2"/>
  <c r="G185" i="2"/>
  <c r="G180" i="2"/>
  <c r="G171" i="2"/>
  <c r="G161" i="2"/>
  <c r="G156" i="2"/>
  <c r="G146" i="2"/>
  <c r="G134" i="2"/>
  <c r="G129" i="2"/>
  <c r="G119" i="2"/>
  <c r="G135" i="2" s="1"/>
  <c r="G109" i="2"/>
  <c r="G104" i="2"/>
  <c r="G94" i="2"/>
  <c r="G82" i="2"/>
  <c r="G77" i="2"/>
  <c r="G67" i="2"/>
  <c r="G57" i="2"/>
  <c r="G52" i="2"/>
  <c r="G58" i="2" s="1"/>
  <c r="G42" i="2"/>
  <c r="G32" i="2"/>
  <c r="G27" i="2"/>
  <c r="G17" i="2"/>
  <c r="C620" i="3" l="1"/>
  <c r="C589" i="3"/>
  <c r="C557" i="3"/>
  <c r="C527" i="3"/>
  <c r="C497" i="3"/>
  <c r="C465" i="3"/>
  <c r="C434" i="3"/>
  <c r="C403" i="3"/>
  <c r="C372" i="3"/>
  <c r="C342" i="3"/>
  <c r="C310" i="3"/>
  <c r="C280" i="3"/>
  <c r="C248" i="3"/>
  <c r="C217" i="3"/>
  <c r="C188" i="3"/>
  <c r="C156" i="3"/>
  <c r="C125" i="3"/>
  <c r="C93" i="3"/>
  <c r="C62" i="3"/>
  <c r="C32" i="3"/>
  <c r="G518" i="2"/>
  <c r="G493" i="2"/>
  <c r="G466" i="2"/>
  <c r="G417" i="2"/>
  <c r="G390" i="2"/>
  <c r="G365" i="2"/>
  <c r="G313" i="2"/>
  <c r="G288" i="2"/>
  <c r="G237" i="2"/>
  <c r="G211" i="2"/>
  <c r="G186" i="2"/>
  <c r="G162" i="2"/>
  <c r="G110" i="2"/>
  <c r="G83" i="2"/>
  <c r="G338" i="2"/>
  <c r="G261" i="2"/>
  <c r="G33" i="2"/>
  <c r="C23" i="13"/>
  <c r="W16" i="4"/>
  <c r="W17" i="4" s="1"/>
  <c r="D16" i="4"/>
  <c r="D17" i="4" s="1"/>
  <c r="W14" i="4"/>
  <c r="D14" i="4"/>
  <c r="W11" i="4"/>
  <c r="D11" i="4"/>
  <c r="W8" i="4"/>
  <c r="D8" i="4"/>
</calcChain>
</file>

<file path=xl/sharedStrings.xml><?xml version="1.0" encoding="utf-8"?>
<sst xmlns="http://schemas.openxmlformats.org/spreadsheetml/2006/main" count="3745" uniqueCount="657">
  <si>
    <t>Приложение №1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</si>
  <si>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</si>
  <si>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</si>
  <si>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</si>
  <si>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</si>
  <si>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</si>
  <si>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</si>
  <si>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</si>
  <si>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</si>
  <si>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</si>
  <si>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</si>
  <si>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Чай с сахаром и лимоном, 200/11</t>
  </si>
  <si>
    <t>Какао на молоке, 200/11</t>
  </si>
  <si>
    <t>Обед</t>
  </si>
  <si>
    <t>Полдник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</si>
  <si>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</si>
  <si>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</si>
  <si>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</si>
  <si>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</si>
  <si>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</si>
  <si>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</si>
  <si>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</si>
  <si>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</si>
  <si>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</si>
  <si>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</si>
  <si>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Чай с молоком, 200/11</t>
  </si>
  <si>
    <t>Булочка с изюмом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</si>
  <si>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</si>
  <si>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</si>
  <si>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</si>
  <si>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</si>
  <si>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</si>
  <si>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</si>
  <si>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</si>
  <si>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</si>
  <si>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</si>
  <si>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</si>
  <si>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</si>
  <si>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</si>
  <si>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</si>
  <si>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</si>
  <si>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</si>
  <si>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</si>
  <si>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</si>
  <si>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</si>
  <si>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</si>
  <si>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</si>
  <si>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</si>
  <si>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Компот из сухофруктов, 200/11</t>
  </si>
  <si>
    <t>Итого за Обед</t>
  </si>
  <si>
    <t>Итого за день</t>
  </si>
  <si>
    <t>Груша</t>
  </si>
  <si>
    <t>Чай с шиповником, 200/11</t>
  </si>
  <si>
    <t>Компот из черной смородины, 200/11</t>
  </si>
  <si>
    <t>Напиток из шиповника, 200/11</t>
  </si>
  <si>
    <t>Чай ягодный, 200/11</t>
  </si>
  <si>
    <t>Компот из кураги, 200/11</t>
  </si>
  <si>
    <t>Виноград</t>
  </si>
  <si>
    <t>Напиток витаминный, 200/11</t>
  </si>
  <si>
    <t>Компот из вишни, 200/11</t>
  </si>
  <si>
    <t>Бутерброд с маслом сливочным и красной икрой</t>
  </si>
  <si>
    <t>Круассан с сыром</t>
  </si>
  <si>
    <t>Приложение №2</t>
  </si>
  <si>
    <t xml:space="preserve">Возрастная группа </t>
  </si>
  <si>
    <t>Сезон</t>
  </si>
  <si>
    <t>Приложение №3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</si>
  <si>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</si>
  <si>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</si>
  <si>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</si>
  <si>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</si>
  <si>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</si>
  <si>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</si>
  <si>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№4</t>
  </si>
  <si>
    <t>Итого за Полдник</t>
  </si>
  <si>
    <t>Приложение №5</t>
  </si>
  <si>
    <t>Яйцо вареное</t>
  </si>
  <si>
    <t>Белки</t>
  </si>
  <si>
    <t>Жиры</t>
  </si>
  <si>
    <t>Углеводы</t>
  </si>
  <si>
    <t>Каша жидкая молочная из овсяных хлопьев " Геркулес" с ягодами, 200/5/5/10</t>
  </si>
  <si>
    <t>Каша вязкая молочная из смеси круп, 200/5/5</t>
  </si>
  <si>
    <t>Каша вязкая молочная из рисовой крупы, 200/5/5</t>
  </si>
  <si>
    <t>Каша вязкая молочная из пшеничной крупы с ягодами, 200/5/5/10</t>
  </si>
  <si>
    <t>Хлопья кукурузные с молоком</t>
  </si>
  <si>
    <t>Морс из брусники, 200/11</t>
  </si>
  <si>
    <t>Банан</t>
  </si>
  <si>
    <t>Кофейный напиток</t>
  </si>
  <si>
    <t>Маргарин</t>
  </si>
  <si>
    <t>Масло растительное</t>
  </si>
  <si>
    <t>Ряженка 2,5%</t>
  </si>
  <si>
    <t>Сахар</t>
  </si>
  <si>
    <t>Хлеб пшеничный</t>
  </si>
  <si>
    <t>Хлеб ржаной</t>
  </si>
  <si>
    <t>Чай</t>
  </si>
  <si>
    <t>Итого</t>
  </si>
  <si>
    <t>Мясо жилованное</t>
  </si>
  <si>
    <t>Всего</t>
  </si>
  <si>
    <t>Мука пшеничная</t>
  </si>
  <si>
    <t>Макаронные изделия</t>
  </si>
  <si>
    <t>Колбасные изделия</t>
  </si>
  <si>
    <t>Завтрак</t>
  </si>
  <si>
    <t>Киви</t>
  </si>
  <si>
    <t>Творог</t>
  </si>
  <si>
    <t>Сметана</t>
  </si>
  <si>
    <t>Крахмал</t>
  </si>
  <si>
    <t>Крупы, бобовые</t>
  </si>
  <si>
    <t>Фрукты свежие</t>
  </si>
  <si>
    <t>Субпродукты 1 категории</t>
  </si>
  <si>
    <t>Дрожжи хлебопекарные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</si>
  <si>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</si>
  <si>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</si>
  <si>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</si>
  <si>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</si>
  <si>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</si>
  <si>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</si>
  <si>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</si>
  <si>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</si>
  <si>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</si>
  <si>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</si>
  <si>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</si>
  <si>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</si>
  <si>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</si>
  <si>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</si>
  <si>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</si>
  <si>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</si>
  <si>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</si>
  <si>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</si>
  <si>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</si>
  <si>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</si>
  <si>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</si>
  <si>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</si>
  <si>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</si>
  <si>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</si>
  <si>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</si>
  <si>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</si>
  <si>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</si>
  <si>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</si>
  <si>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</si>
  <si>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</si>
  <si>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</si>
  <si>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</si>
  <si>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Соль</t>
  </si>
  <si>
    <t>Специи</t>
  </si>
  <si>
    <t>Винегрет с сельдью</t>
  </si>
  <si>
    <t>99/М/ССЖ</t>
  </si>
  <si>
    <t>Бефстроганов из говядины</t>
  </si>
  <si>
    <t>Хлеб ржано-пшеничный</t>
  </si>
  <si>
    <t>Апельсин</t>
  </si>
  <si>
    <t>Блинчики с молоком сгущенным</t>
  </si>
  <si>
    <t>Булочка с маком</t>
  </si>
  <si>
    <t>Салат из цветной капусты, помидоров и зелени</t>
  </si>
  <si>
    <t>Сок фруктовый</t>
  </si>
  <si>
    <t>Пирожок с мясом и рисом</t>
  </si>
  <si>
    <t>Картофель отварной</t>
  </si>
  <si>
    <t>Пудинг творожный</t>
  </si>
  <si>
    <t>Йогурт питьевой</t>
  </si>
  <si>
    <t>Омлет натуральный</t>
  </si>
  <si>
    <t>Салат из морской капусты и моркови с яйцом</t>
  </si>
  <si>
    <t>Куриное филе в сырном соусе</t>
  </si>
  <si>
    <t>Пита с сыром</t>
  </si>
  <si>
    <t>Биточки из курицы</t>
  </si>
  <si>
    <t>Рагу овощное</t>
  </si>
  <si>
    <t>Салат из свежих помидоров и огурцов</t>
  </si>
  <si>
    <t>Жаркое по-домашнему</t>
  </si>
  <si>
    <t>Булочка сдобная с творогом</t>
  </si>
  <si>
    <t>Снежок</t>
  </si>
  <si>
    <t>Салат картофельный с кальмаром</t>
  </si>
  <si>
    <t>Пицца Школьная</t>
  </si>
  <si>
    <t>Салат из овощей с кукурузой</t>
  </si>
  <si>
    <t>Макароны отварные</t>
  </si>
  <si>
    <t>Салат из картофеля, кукурузы консервированной, огурца соленого и моркови</t>
  </si>
  <si>
    <t>Блинчики с джемом</t>
  </si>
  <si>
    <t>Салат из свежих огурцов</t>
  </si>
  <si>
    <t>Рыба, запеченная в сметанном соусе</t>
  </si>
  <si>
    <t>Картофельное пюре</t>
  </si>
  <si>
    <t>Салат из свеклы с зеленым горошком</t>
  </si>
  <si>
    <t>Ацидофилин</t>
  </si>
  <si>
    <t>Картофель запеченный по-деревенски</t>
  </si>
  <si>
    <t>Салат витаминный /2 вариант/</t>
  </si>
  <si>
    <t>Сельдь с картофелем</t>
  </si>
  <si>
    <t>Гуляш из говядины</t>
  </si>
  <si>
    <t>Винегрет с морской капустой</t>
  </si>
  <si>
    <t>Плов с говядиной</t>
  </si>
  <si>
    <t>Соус болоньезе</t>
  </si>
  <si>
    <t>Бефстроганов из куриного филе</t>
  </si>
  <si>
    <t>Салат из свежих помидоров и перца сладкого</t>
  </si>
  <si>
    <t>Поджарка из говядины</t>
  </si>
  <si>
    <t>Вареники с творогом отварные с соусом сметанным сладким, 200/30</t>
  </si>
  <si>
    <t>Булочка с кунжутом</t>
  </si>
  <si>
    <t>Винегрет с кальмаром</t>
  </si>
  <si>
    <t>Рагу из овощей с курицей</t>
  </si>
  <si>
    <t>Каша вязкая молочная из гречневой крупы, 200/5/5</t>
  </si>
  <si>
    <t>Рагу из овощей с говядиной</t>
  </si>
  <si>
    <t>14/М</t>
  </si>
  <si>
    <t>15/М</t>
  </si>
  <si>
    <t>209/М</t>
  </si>
  <si>
    <t>182/М/ССЖ</t>
  </si>
  <si>
    <t>377/М/ССЖ</t>
  </si>
  <si>
    <t>338/М</t>
  </si>
  <si>
    <t>69/М/ССЖ</t>
  </si>
  <si>
    <t>245/М/ССЖ</t>
  </si>
  <si>
    <t>171/М/ССЖ</t>
  </si>
  <si>
    <t>349/М/ССЖ</t>
  </si>
  <si>
    <t>398/М</t>
  </si>
  <si>
    <t>219/М/ССЖ</t>
  </si>
  <si>
    <t>378/М/ССЖ</t>
  </si>
  <si>
    <t>428/М/ССЖ</t>
  </si>
  <si>
    <t>32/М/ССЖ</t>
  </si>
  <si>
    <t>96/М/ССЖ</t>
  </si>
  <si>
    <t>284/М/ССЖ</t>
  </si>
  <si>
    <t>406/М/ССЖ</t>
  </si>
  <si>
    <t>234/М/ССЖ</t>
  </si>
  <si>
    <t>125/М/ССЖ</t>
  </si>
  <si>
    <t>376/М/ССЖ</t>
  </si>
  <si>
    <t>43/М/ССЖ</t>
  </si>
  <si>
    <t>82/М/ССЖ</t>
  </si>
  <si>
    <t>392/М/ССЖ</t>
  </si>
  <si>
    <t>342/М/ССЖ</t>
  </si>
  <si>
    <t>210/М</t>
  </si>
  <si>
    <t>172/М</t>
  </si>
  <si>
    <t>64/К/ССЖ</t>
  </si>
  <si>
    <t>98/М/ССЖ</t>
  </si>
  <si>
    <t>322/К/ССЖ</t>
  </si>
  <si>
    <t>202/М/ССЖ</t>
  </si>
  <si>
    <t>388/М/ССЖ</t>
  </si>
  <si>
    <t>592/К/ССЖ</t>
  </si>
  <si>
    <t>394/М/ССЖ</t>
  </si>
  <si>
    <t>142/М/ССЖ</t>
  </si>
  <si>
    <t>382/М/ССЖ</t>
  </si>
  <si>
    <t>24/М/ССЖ</t>
  </si>
  <si>
    <t>104/М/ССЖ</t>
  </si>
  <si>
    <t>259/М/ССЖ</t>
  </si>
  <si>
    <t>175/М/ССЖ</t>
  </si>
  <si>
    <t>89/М/ССЖ</t>
  </si>
  <si>
    <t>102/М/ССЖ</t>
  </si>
  <si>
    <t>268/М/ССЖ</t>
  </si>
  <si>
    <t>348/М/ССЖ</t>
  </si>
  <si>
    <t>412/М/ССЖ</t>
  </si>
  <si>
    <t>39/М/ССЖ</t>
  </si>
  <si>
    <t>106/М/ССЖ</t>
  </si>
  <si>
    <t>291/М/ССЖ</t>
  </si>
  <si>
    <t>398/М/ССЖ</t>
  </si>
  <si>
    <t>20/М/ССЖ</t>
  </si>
  <si>
    <t>232/М/ССЖ</t>
  </si>
  <si>
    <t>128/М/ССЖ</t>
  </si>
  <si>
    <t>174/М/ССЖ</t>
  </si>
  <si>
    <t>53/М/ССЖ</t>
  </si>
  <si>
    <t>266/М/ССЖ</t>
  </si>
  <si>
    <t>222/М/ССЖ</t>
  </si>
  <si>
    <t>243/М</t>
  </si>
  <si>
    <t>147/М/ССЖ</t>
  </si>
  <si>
    <t>49/М/ССЖ</t>
  </si>
  <si>
    <t>289/М/ССЖ</t>
  </si>
  <si>
    <t>3/М</t>
  </si>
  <si>
    <t>173/М/ССЖ</t>
  </si>
  <si>
    <t>77/М</t>
  </si>
  <si>
    <t>260/М/ССЖ</t>
  </si>
  <si>
    <t>69/М</t>
  </si>
  <si>
    <t>293/М/ССЖ</t>
  </si>
  <si>
    <t>294/М/ССЖ</t>
  </si>
  <si>
    <t>265/М/ССЖ</t>
  </si>
  <si>
    <t>256/М/ССЖ</t>
  </si>
  <si>
    <t>421/М/ССЖ</t>
  </si>
  <si>
    <t>37/М/ССЖ</t>
  </si>
  <si>
    <t>251/М/ССЖ</t>
  </si>
  <si>
    <t>459/М/ССЖ</t>
  </si>
  <si>
    <t>84/М/ССЖ</t>
  </si>
  <si>
    <t>263/М/ССЖ</t>
  </si>
  <si>
    <t>Приложение №6</t>
  </si>
  <si>
    <t>Неделя 1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</si>
  <si>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</si>
  <si>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</si>
  <si>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</si>
  <si>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</si>
  <si>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</si>
  <si>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Неделя 2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</si>
  <si>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</si>
  <si>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</si>
  <si>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</si>
  <si>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</si>
  <si>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</si>
  <si>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</si>
  <si>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</si>
  <si>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</si>
  <si>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</si>
  <si>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</si>
  <si>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Плов с отварной птицей</t>
  </si>
  <si>
    <t>Понедельник-1 Полдник</t>
  </si>
  <si>
    <t>Вторник-1  Полдник</t>
  </si>
  <si>
    <t>Среда-1  Полдник</t>
  </si>
  <si>
    <t>Четверг-1  Полдник</t>
  </si>
  <si>
    <t>Пятница-1  Полдник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</si>
  <si>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</si>
  <si>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</si>
  <si>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</si>
  <si>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</si>
  <si>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</si>
  <si>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Вторник-2  Полдник</t>
  </si>
  <si>
    <t>Среда-2  Полдник</t>
  </si>
  <si>
    <t>Четверг-2  Полдник</t>
  </si>
  <si>
    <t>Пятница-2  Полдник</t>
  </si>
  <si>
    <t>Неделя 3</t>
  </si>
  <si>
    <t>Неделя 4</t>
  </si>
  <si>
    <t>Понедельник-3 Завтрак</t>
  </si>
  <si>
    <t>Вторник-3 Завтрак</t>
  </si>
  <si>
    <t>Среда-3 Завтрак</t>
  </si>
  <si>
    <t>Четверг-3 Завтрак</t>
  </si>
  <si>
    <t>Пятница-3 Завтрак</t>
  </si>
  <si>
    <t>Понедельник-3 Обед</t>
  </si>
  <si>
    <t>Вторник-3 Обед</t>
  </si>
  <si>
    <t>Среда-3 Обед</t>
  </si>
  <si>
    <t>Четверг-3 Обед</t>
  </si>
  <si>
    <t>Пятница-3 Обед</t>
  </si>
  <si>
    <t>Понедельник-3 Полдник</t>
  </si>
  <si>
    <t>Вторник-3  Полдник</t>
  </si>
  <si>
    <t>Среда-3  Полдник</t>
  </si>
  <si>
    <t>Четверг-3  Полдник</t>
  </si>
  <si>
    <t>Пятница-3  Полдник</t>
  </si>
  <si>
    <t>Понедельник-4 Завтрак</t>
  </si>
  <si>
    <t>Вторник-4 Завтрак</t>
  </si>
  <si>
    <t>Среда-4 Завтрак</t>
  </si>
  <si>
    <t>Четверг-4 Завтрак</t>
  </si>
  <si>
    <t>Пятница-4 Завтрак</t>
  </si>
  <si>
    <t>Понедельник-4 Обед</t>
  </si>
  <si>
    <t>Вторник-4 Обед</t>
  </si>
  <si>
    <t>Среда-4 Обед</t>
  </si>
  <si>
    <t>Четверг-4 Обед</t>
  </si>
  <si>
    <t>Пятница-4 Обед</t>
  </si>
  <si>
    <t>Вторник-4  Полдник</t>
  </si>
  <si>
    <t>Среда-4  Полдник</t>
  </si>
  <si>
    <t>Четверг-4  Полдник</t>
  </si>
  <si>
    <t>Пятница-4  Полдник</t>
  </si>
  <si>
    <t>Приложение №7</t>
  </si>
  <si>
    <t>День и номер недели</t>
  </si>
  <si>
    <t>Завтрак, руб.</t>
  </si>
  <si>
    <t>Обед, руб.</t>
  </si>
  <si>
    <t>Полдник, руб</t>
  </si>
  <si>
    <t>Итого за три приема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</si>
  <si>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</si>
  <si>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</si>
  <si>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</si>
  <si>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</si>
  <si>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</si>
  <si>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</si>
  <si>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</si>
  <si>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</si>
  <si>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</si>
  <si>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</si>
  <si>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</si>
  <si>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Понедельник-3</t>
  </si>
  <si>
    <t>Вторник-3</t>
  </si>
  <si>
    <t>Среда-3</t>
  </si>
  <si>
    <t>Четверг-3</t>
  </si>
  <si>
    <t>Пятница-3</t>
  </si>
  <si>
    <t>Понедельник-4</t>
  </si>
  <si>
    <t>Вторник-4</t>
  </si>
  <si>
    <t>Среда-4</t>
  </si>
  <si>
    <t>Четверг-4</t>
  </si>
  <si>
    <t>Пятница-4</t>
  </si>
  <si>
    <t>Бедро куриное запеченное</t>
  </si>
  <si>
    <t>Итого за Понедельник - 1</t>
  </si>
  <si>
    <t>Итого за Вторник - 1</t>
  </si>
  <si>
    <t>Итого за Четверг - 1</t>
  </si>
  <si>
    <t>Итого за Понедельник - 2</t>
  </si>
  <si>
    <t>Итого за Вторник - 2</t>
  </si>
  <si>
    <t>Итого за Четверг - 2</t>
  </si>
  <si>
    <t>Итого за Четверг - 4</t>
  </si>
  <si>
    <t>Итого за Вторник - 4</t>
  </si>
  <si>
    <t>Итого за Понедельник - 4</t>
  </si>
  <si>
    <t>Итого за Четверг - 3</t>
  </si>
  <si>
    <t>Итого за Вторник - 3</t>
  </si>
  <si>
    <t>Итого за Понедельник - 3</t>
  </si>
  <si>
    <t>Среднее значение завтраков</t>
  </si>
  <si>
    <t>Среднее значение обедов</t>
  </si>
  <si>
    <t>Среднее значение полдников</t>
  </si>
  <si>
    <t xml:space="preserve">Среднее значение рациона </t>
  </si>
  <si>
    <t>Холестерин</t>
  </si>
  <si>
    <t>I</t>
  </si>
  <si>
    <t>Se</t>
  </si>
  <si>
    <t>F</t>
  </si>
  <si>
    <t>не менее 60%</t>
  </si>
  <si>
    <t>День/неделя: Понедельник - 1</t>
  </si>
  <si>
    <t>День/неделя: Вторник - 1</t>
  </si>
  <si>
    <t>Чай с ягодами, 200/11</t>
  </si>
  <si>
    <t>День/неделя: Среда - 1</t>
  </si>
  <si>
    <t>Чай с сахаром, 200/11</t>
  </si>
  <si>
    <t>Итого за Среда - 1</t>
  </si>
  <si>
    <t>День/неделя: Четверг - 1</t>
  </si>
  <si>
    <t>День/неделя: Пятница - 1</t>
  </si>
  <si>
    <t>Итого за Пятница - 1</t>
  </si>
  <si>
    <t>День/неделя: Понедельник - 2</t>
  </si>
  <si>
    <t>День/неделя: Вторник - 2</t>
  </si>
  <si>
    <t>День/неделя: Среда - 2</t>
  </si>
  <si>
    <t>Итого за Среда - 2</t>
  </si>
  <si>
    <t>День/неделя: Четверг - 2</t>
  </si>
  <si>
    <t>День/неделя: Пятница - 2</t>
  </si>
  <si>
    <t>Итого за Пятница - 2</t>
  </si>
  <si>
    <t>День/неделя: Понедельник - 3</t>
  </si>
  <si>
    <t>День/неделя: Вторник - 3</t>
  </si>
  <si>
    <t>День/неделя: Среда - 3</t>
  </si>
  <si>
    <t>Рис припущенный с овощами</t>
  </si>
  <si>
    <t>Итого за Среда - 3</t>
  </si>
  <si>
    <t>День/неделя: Четверг - 3</t>
  </si>
  <si>
    <t>День/неделя: Пятница - 3</t>
  </si>
  <si>
    <t>Итого за Пятница - 3</t>
  </si>
  <si>
    <t>День/неделя: Понедельник - 4</t>
  </si>
  <si>
    <t>День/неделя: Вторник - 4</t>
  </si>
  <si>
    <t>День/неделя: Среда - 4</t>
  </si>
  <si>
    <t>Итого за Среда - 4</t>
  </si>
  <si>
    <t>День/неделя: Четверг - 4</t>
  </si>
  <si>
    <t>День/неделя: Пятница - 4</t>
  </si>
  <si>
    <t>Итого за Пятница - 4</t>
  </si>
  <si>
    <t>Компот из смеси сухофруктов, 200/11</t>
  </si>
  <si>
    <t>377/И</t>
  </si>
  <si>
    <t>376/И</t>
  </si>
  <si>
    <t>27/М/ССЖ</t>
  </si>
  <si>
    <t>101/М/ССЖ</t>
  </si>
  <si>
    <t>77/М/ССЖ</t>
  </si>
  <si>
    <t>Причина замены</t>
  </si>
  <si>
    <t xml:space="preserve">100 % суточная потребность </t>
  </si>
  <si>
    <t xml:space="preserve">Выполнение, % от суточной потребности </t>
  </si>
  <si>
    <t>100 % Суточная потребность</t>
  </si>
  <si>
    <t>осенне-зимне-весенний</t>
  </si>
  <si>
    <t>сезон осенне-зимне-весенний</t>
  </si>
  <si>
    <t>В составе блюда содержатся овсяные хлопья, которые не рекомендуются для питания детей с целиакией*. Блюдо необходимо заменить на равноценное</t>
  </si>
  <si>
    <t>Требуется заменить на безглютеновый хлеб</t>
  </si>
  <si>
    <t>Хлеб безглютеновый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</si>
  <si>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безглютеновой крупы (гречневой, рисовой). Вместе с тем, во избежание неосознанного нарушения диеты сотрудниками пищеблока блюдо необходимо заменить на равноценное.</t>
  </si>
  <si>
    <t>Мясо тушеное*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</si>
  <si>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безглютеновой крупы (гречневой, рисовой). Вместе с тем, во избежание неосознанного нарушения диеты сотрудниками пищеблока блюдо необходимо заменить на равноценное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</si>
  <si>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безглютеновой крупы (гречневой, рисовой). Вместе с тем, во избежание неосознанного нарушения диеты сотрудниками пищеблока блюдо необходимо зам</t>
  </si>
  <si>
    <t>В составе блюда содержится мука пшеничная, которая не рекомендуется в питании детей с целиакией*. Блюдо требуется заменить на хлеб безглютеновый</t>
  </si>
  <si>
    <t>В составе блюда содержится крупа перловая, которая не рекомендуется в питании детей с целиакией*. Возможно приготовление блюда с использованием безглютеновой крупы (рис).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</si>
  <si>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содержатся сухари панировочные, которые не рекомендуются в питании детей с целиакией*. Возможно приготовление блюда без использования сухарей панировочных. Вместе с тем, во избежание неосознанного нарушения диеты сотрудниками пищеблока блюдо необходимо заменить на равноценное.</t>
  </si>
  <si>
    <t>Печень по-строгановски*</t>
  </si>
  <si>
    <t>Сок фруктовый не рекомендуется в питании детей с целиакией*, т.к. возможно содержание следовых значений глютена. Напиток необходимо заменить</t>
  </si>
  <si>
    <t>В составе блюда содержится мука пшеничная, которая не рекомендуется в питании детей с целиакией*.. Блюдо подлежит замене</t>
  </si>
  <si>
    <t>Мусс лимонный</t>
  </si>
  <si>
    <t>В составе блюда содержится хлеб пшеничный, который не рекомендуется в питании детей с целиакией*. Возможно приготовление блюда с использованием безглютенового хлеба.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</si>
  <si>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томатная паста, которая не рекомендуется в питании детей с целиакией*. Возможно приготовление блюда с заменой томатной пасты на помидоры свежие.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</si>
  <si>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мука пшеничная, не рекомендуется в питании детей с целиакией*. Блюдо подлежит замене</t>
  </si>
  <si>
    <t>Каша пшенная с овощами</t>
  </si>
  <si>
    <t>В составе блюда содержится мука пшеничная, которая не рекомендуется в питании детей с целиакией*. Возможно приготовление блюда с заменой муки пшеничной на рисовую Вместе с тем, во избежание неосознанного нарушения диеты сотрудниками пищеблока блюдо необходимо заменить на равноценное.</t>
  </si>
  <si>
    <t>Желе из ягод</t>
  </si>
  <si>
    <t>Йогурты не рекомендуются в питании детей с целиакией*. Требуется заменить</t>
  </si>
  <si>
    <t>Хлопья кукурузные не рекомендуются в питании детей с целиакией*, т.к. возможно содержание следовых значений глютена. Блюдо необходимо заменить на равноценное</t>
  </si>
  <si>
    <t>Каша вязкая молочная из кукурузной крупы</t>
  </si>
  <si>
    <t>Макаронные изделия не рекомендуются в питании детей с целиакией*. Возможно использование безглютеновых макаронных изделий. Вместе с тем, во избежание неосознанного нарушения диеты сотрудниками пищеблока блюдо необходимо заменить на равноценное.</t>
  </si>
  <si>
    <t>Овощи запеченные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</si>
  <si>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круп. Вместе с тем, во избежание неосознанного нарушения диеты сотрудниками пищеблока блюдо рекомендуется заменить на равноценное</t>
  </si>
  <si>
    <t>Бефстроганов из куриного филе*</t>
  </si>
  <si>
    <t>В составе блюда содержится томатная паста, которая не рекомендуется в питании детей с целиакией*. Возможно приготовление блюда с использованием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</si>
  <si>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Картофель запеченный</t>
  </si>
  <si>
    <t>В составе блюда содержится какао-порошок, который не рекомендуется в питании детей с целиакией*. Напиток необходимо заменить</t>
  </si>
  <si>
    <t>В составе блюда содержится томатная паста, которая не рекомендуется в питании детей с целиакией*. Блюдо требуется заменить</t>
  </si>
  <si>
    <t>В составе блюда содержится мука пшеничная, которая не рекомендуется в питании детей с целиакией*. Блюдо требуется заменить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</si>
  <si>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муки.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</si>
  <si>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томатная паста, которая не рекомендуется в питании детей с целиакией*. Возможно приготовление блюда с использованием протертых томатов. Вместе с тем, во избежание неосознанного нарушения диеты сотрудниками пищеблока блюдо необходимо</t>
  </si>
  <si>
    <t>В составе блюда содержатся мука пшеничная и джем, которые не рекомендуются в питании детей с целиакией*. Блюдо требуется заменить</t>
  </si>
  <si>
    <t>Варенец</t>
  </si>
  <si>
    <t>В составе блюда содержится хлеб пшеничный, который не рекомендуется в питании детей с целиакией. Возможно приготовление блюда с использованием безглютенового хлеба. Вместе с тем, во избежание неосознанного нарушения диеты сотрудниками пищеблока блюдо необходимо заменить на равноценное.</t>
  </si>
  <si>
    <t>Печень жареная с маслом</t>
  </si>
  <si>
    <t>В составе блюда содержатся макаронные изделия, которые не рекомендуются в питании детей с целиакией*. Блюдо требуется заменить</t>
  </si>
  <si>
    <t>Каша вязкая молочная из рисовой крупы</t>
  </si>
  <si>
    <t>В составе соуса содержится мука пшеничная, которая не рекомендуется в питании детей с целиакией*. Соус требуется заменить</t>
  </si>
  <si>
    <t>В составе блюда содержатся макаронные изделия, которые не рекомендуются в питании детей с целиакией. Возможно использование безглютеновых макаронных изделий. Вместе с тем, во избежание неосознанного нарушения диеты сотрудниками пищеблока блюдо необходимо заменить на равноценное.</t>
  </si>
  <si>
    <t>Колбасные изделия (сардельки) не рекомендуются в питании детей с целиакией*. Блюдо требуется заменить</t>
  </si>
  <si>
    <t>В составе напитка содержится какао-порошок, который не рекомендуется в питании детей с целиакией*. Напиток требуется заменить</t>
  </si>
  <si>
    <t>В составе блюдо содержатся мука пшеничная и томатная паста, которые не рекомендуется в питании детей с целиакией*. Возможно приготовление блюда с использованием рисовой или гречневой муки и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</si>
  <si>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хлеб пшеничный, который не рекомендуется в питании  детей с целиакией*. Возможно использование безглютенового хлеба.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</si>
  <si>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крупа пшеничная, которая не рекомендуется в питании детей с целиакией*. Блюдо требуется заменить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</si>
  <si>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муки. Вместе с тем, во избежание неосознанного нарушения диеты сотрудниками пищеблока блюд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</si>
  <si>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муки. Вместе с тем, во избежание неосознанного нарушения диеты сотрудниками пищеблока блюдо требуется заменить на равноценное</t>
  </si>
  <si>
    <t>В составе блюда содержится мука пшеничная, которая не рекомендуется в питании детей с целиакией*. Требуется заменить на безглютеновый хлеб</t>
  </si>
  <si>
    <t>В составе блюда содержится мука пшеничная, которая не рекомендуется в питании детей с целиакией*. Требуется заменить блюдо</t>
  </si>
  <si>
    <t>В составе блюда содержится хлеб пшеничный, который не рекомендуется в питании детей с целиакией*. Возможно приготовление блюда с использование безглютенового хлеба.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</si>
  <si>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содержатся макаронные изделия, которые не рекомендуются в питании детей с целиакией*. Блюдо требуется заменить.</t>
  </si>
  <si>
    <t>В составе блюда содержится мука пшеничная, которая не рекомендуется в питании детей с целиакией*. Блюдо требуется заменить.</t>
  </si>
  <si>
    <t>Йогурт питьевой не рекомендуется в питании детей с целиакией*. Блюдо требуется заменить</t>
  </si>
  <si>
    <t>Хлопья кукурузные не рекомендуются в питании детей с целиакией*. Блюдо требуется заменить</t>
  </si>
  <si>
    <t>Каша вязкая молочная из смеси круп</t>
  </si>
  <si>
    <t>Бифштекс рубленный</t>
  </si>
  <si>
    <t>В составе блюда содержатся макаронные изделия, которые не рекомендуются в питании детей с целиакией*. Возможно использование безглютеновых макаронных изделий.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</si>
  <si>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крупа перловая, которая не рекомендуется в питании детей с целиакией*. Возможно приготовление блюда с использованием рисовой крупы.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</si>
  <si>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томатная паста, которая не рекомендуются в питании детей с целиакией*. Возможно приготовление блюда с использованием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</si>
  <si>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содержатся мука пшеничная и томатная паста, которая не рекомендуется в питании детей с целиакией*. Возможно приготовление блюда с использованием рисовой или гречневой муки и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</si>
  <si>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мука пшеничная, которая не рекомендуется в питании детей с целиакией*. Возможно приготовление блюда с использованием рисовой или гречневой муки. Вместе с тем, во избежание неосознанного нарушения диеты сотрудниками пищеблока блюдо требуется заменить</t>
  </si>
  <si>
    <t>Масли сливочное</t>
  </si>
  <si>
    <t>Колбасные изделия (сардельки) не рекомендуются в питании детей с целиакией*. Блюдо требуется заменить на равноценное</t>
  </si>
  <si>
    <t>В составе блюда содержатся макаронные изделия, которые не рекомендуются в питании детей с целиакией*. Возможно использование безглютеновых макаронных изделий. Вместе с тем, во избежание неосознанного нарушения диеты сотрудниками пищеблока блюдо необходимо заменить на равноценное</t>
  </si>
  <si>
    <t>В составе блюда содержится какао-порошок, который не рекомендуется в питании детей с целиакией*. Напиток требуется заменить</t>
  </si>
  <si>
    <t>В составе блюда содержится томатная паста, которая не рекомендуется в питании детей с целиакией*. Возможно приготовление блюда с использованием протертых томатов. Вместе с тем, во избежание неосознанного нарушения диеты сотрудниками пищеблока блюдо необходимо заменить</t>
  </si>
  <si>
    <t>В составе блюда содержатся мука пшеничная и томатная паста, которые не рекомендуются в питании детей с целиакией*. Возможно приготовление блюда с использование гречневой или рисовой муки и протертых томатов. Вместе с тем, во избежание неосознанного нарушения диеты сотрудниками пищеблока блюдо необходимо заменить на равноценное.</t>
  </si>
  <si>
    <t>В составе блюда содержится хлеб пшеничный, который не рекомендуется в питании детей с целиакией*. Возможно приготовление блюда с использованием безглютенового хлеба</t>
  </si>
  <si>
    <t>* - замена муки пшеничной на рисовую</t>
  </si>
  <si>
    <t>** - приготовление без добавления хлеба и сухарей</t>
  </si>
  <si>
    <t>Сырники из творога</t>
  </si>
  <si>
    <t>Рыба запеченная</t>
  </si>
  <si>
    <t>Запеканка из творога</t>
  </si>
  <si>
    <t>Биточки мясные</t>
  </si>
  <si>
    <t>Запеканка творожная</t>
  </si>
  <si>
    <t>Котлета домашняя</t>
  </si>
  <si>
    <t>Соус ягодный</t>
  </si>
  <si>
    <t>Салат из картофеля, кукурузы консервированной, моркови, соленого огурца</t>
  </si>
  <si>
    <t>Мясо тушеное (говядина)</t>
  </si>
  <si>
    <t>Печень по-строгановски</t>
  </si>
  <si>
    <t>Мясо тушеное</t>
  </si>
  <si>
    <t>Котлета мясо-рыбная</t>
  </si>
  <si>
    <t>Бифштекс рубленый</t>
  </si>
  <si>
    <t>Котлеты домашние</t>
  </si>
  <si>
    <t xml:space="preserve">Морс из брусники, 200/11 </t>
  </si>
  <si>
    <t>Масса порции, (гр.)</t>
  </si>
  <si>
    <t>Энерге-
тическая ценность (ккал)</t>
  </si>
  <si>
    <t>B2</t>
  </si>
  <si>
    <t>С</t>
  </si>
  <si>
    <t>A(мкг)</t>
  </si>
  <si>
    <t>D(мкг)</t>
  </si>
  <si>
    <t>К</t>
  </si>
  <si>
    <t>Понедельник 1</t>
  </si>
  <si>
    <t>256/М/Ц</t>
  </si>
  <si>
    <t>Вторник 1</t>
  </si>
  <si>
    <t>219/М/Ц</t>
  </si>
  <si>
    <t>32/И</t>
  </si>
  <si>
    <t>261/М/Ц</t>
  </si>
  <si>
    <t>369/М/ССЖ</t>
  </si>
  <si>
    <t>Среда 1</t>
  </si>
  <si>
    <t>232/М/Ц</t>
  </si>
  <si>
    <t>376/М</t>
  </si>
  <si>
    <t>88/М/Ц</t>
  </si>
  <si>
    <t>268/М/Ц</t>
  </si>
  <si>
    <t>125/И</t>
  </si>
  <si>
    <t>362/М/ССЖ</t>
  </si>
  <si>
    <t>Четверг 1</t>
  </si>
  <si>
    <t>210/М/ССЖ</t>
  </si>
  <si>
    <t>1248/И</t>
  </si>
  <si>
    <t>Пятница 1</t>
  </si>
  <si>
    <t>290/М/Ц</t>
  </si>
  <si>
    <t>64/К</t>
  </si>
  <si>
    <t>415/К/ССЖ</t>
  </si>
  <si>
    <t>Понедельник 2</t>
  </si>
  <si>
    <t>89/И</t>
  </si>
  <si>
    <t>Вторник 2</t>
  </si>
  <si>
    <t>223/М/Ц</t>
  </si>
  <si>
    <t>388/К/ССЖ</t>
  </si>
  <si>
    <t>Среда 2</t>
  </si>
  <si>
    <t>254/М/ССЖ</t>
  </si>
  <si>
    <t>234/М/Ц</t>
  </si>
  <si>
    <t>Четверг 2</t>
  </si>
  <si>
    <t>Пятница 2</t>
  </si>
  <si>
    <t>293/К/ССЖ</t>
  </si>
  <si>
    <t>Понедельник 3</t>
  </si>
  <si>
    <t>271/М/Ц</t>
  </si>
  <si>
    <t>Котлеты домашние с маслом сливочным</t>
  </si>
  <si>
    <t>Вторник 3</t>
  </si>
  <si>
    <t>Среда 3</t>
  </si>
  <si>
    <t>Четверг 3</t>
  </si>
  <si>
    <t>Пятница 3</t>
  </si>
  <si>
    <t>Бифштекс рубленый (говядина)</t>
  </si>
  <si>
    <t>Понедельник 4</t>
  </si>
  <si>
    <t>Вторник 4</t>
  </si>
  <si>
    <t>Среда 4</t>
  </si>
  <si>
    <t>Четверг 4</t>
  </si>
  <si>
    <t>Пятница 4</t>
  </si>
  <si>
    <t>Масса порции</t>
  </si>
  <si>
    <t>ПНЖК (% от ккал)</t>
  </si>
  <si>
    <t>Е</t>
  </si>
  <si>
    <t>Омега-3</t>
  </si>
  <si>
    <t xml:space="preserve">       в т.ч.    жив происх ождения</t>
  </si>
  <si>
    <t>Понедельник-4 Полдник</t>
  </si>
  <si>
    <t>Понедельник-2 Полдник</t>
  </si>
  <si>
    <t>Приложение №8</t>
  </si>
  <si>
    <t>Расчет произведен по ценам Росстата за март 2024г по г. Петропавловск-Камчатский</t>
  </si>
  <si>
    <t>Печенье из гречневой муки безглютеновое</t>
  </si>
  <si>
    <t>Печенье безглютеновое из гречневой муки</t>
  </si>
  <si>
    <t>Суп из овощей с курицей со сметаной, 250/15/10</t>
  </si>
  <si>
    <t>Запеканка из творога с соусом ягодным, 200/30</t>
  </si>
  <si>
    <t>Рассольник ленинградский (крупа перловая) с говядиной отварной, 250/10</t>
  </si>
  <si>
    <t>Запеканка картофельная с субпродуктами с соусом сметанно-томатным, 280/30</t>
  </si>
  <si>
    <t>Котлета Морячок с соусом сметанным, 100/30</t>
  </si>
  <si>
    <t>Борщ с капустой и картофелем с курицей со сметаной, 250/15/10</t>
  </si>
  <si>
    <t>Пельмени мясные отварные с маслом, 280/5</t>
  </si>
  <si>
    <t>Суп крестьянский с рисом с говядиной со сметаной, 250/10/10</t>
  </si>
  <si>
    <t>Суп картофельный с мясными фрикадельками,  250/20</t>
  </si>
  <si>
    <t>Суп картофельный с бобовыми (горохом) с курицей,  250/15</t>
  </si>
  <si>
    <t>Котлеты домашние с соусом сметанно-томатным, 100/30</t>
  </si>
  <si>
    <t>Сырники из творога с молоком сгущенным, 200/30</t>
  </si>
  <si>
    <t>Суп картофельный с рыбными фрикадельками, 250/20</t>
  </si>
  <si>
    <t>Плов с отварной птицей, 100/180</t>
  </si>
  <si>
    <t>Котлета из мяса говядины и печени с соусом сметанно-томатным, 100/30</t>
  </si>
  <si>
    <t>Суп картофельный с макаронами с говядиной, 250/10</t>
  </si>
  <si>
    <t>Бифштекс рубленый с соусом сметанно-томатным, 100/30</t>
  </si>
  <si>
    <t>Сардельки отварные с маслом сливочным, 100/5</t>
  </si>
  <si>
    <t>Суп картофельный с бобовыми (фасолью) с говядиной,  250/10</t>
  </si>
  <si>
    <t>Пудинг из творога (запеченный) с соусом ягодным, 200/30</t>
  </si>
  <si>
    <t>Бедро куриное запеченное с маслом сливочным, 100/5</t>
  </si>
  <si>
    <t>Пельмени рыбные с маслом, 280/5</t>
  </si>
  <si>
    <t>Щи зеленые с курицей со сметаной, 250/15/10</t>
  </si>
  <si>
    <t>Рассольник ленинградский (крупа перловая) с говядиной, 250/10</t>
  </si>
  <si>
    <t>Котлета рыбная (горбуша) с маслом, 100/5</t>
  </si>
  <si>
    <t>Борщ с фасолью и картофелем с говядиной со сметаной, 250/10/10</t>
  </si>
  <si>
    <t>Каша жидкая молочная из пшенной крупы с ягодами, 250/10</t>
  </si>
  <si>
    <t>Суп картофельный с рисом с говядиной отварной, 250/10</t>
  </si>
  <si>
    <t>Суп крестьянский с рисом с говядиной со сметаной, 250/10/15</t>
  </si>
  <si>
    <t>Суп картофельный с рисом с говядиной, 250/10</t>
  </si>
  <si>
    <t>Каша вязкая молочная из пшенной крупы с ягодами, 250/10</t>
  </si>
  <si>
    <t>Суп картофельный с рисом с говядиной. 250/10</t>
  </si>
  <si>
    <t>Суп из овощей с курицей со сметаной, 250/10/15</t>
  </si>
  <si>
    <t>Суп крестьянский с рисом с говядиной, 250/10</t>
  </si>
  <si>
    <t>Щи из свежей капусты с картофелем с говядиной со сметаной, 250/10/15</t>
  </si>
  <si>
    <t>Щи из свежей капусты с картофелем с курицей со сметаной, 250/15/10</t>
  </si>
  <si>
    <t>Сырники из творога* с соусом ягодным, 180/30</t>
  </si>
  <si>
    <t>Запеканка из творога * с соусом ягодным, 180/30</t>
  </si>
  <si>
    <t>Запеканка творожная** с соусом ягодным, 180/30</t>
  </si>
  <si>
    <t>Рыба запеченная* с маслом сливочным, 100/5</t>
  </si>
  <si>
    <t>Биточки мясные** с маслом сливочным, 100/5</t>
  </si>
  <si>
    <t>Рассольник ленинградский (рис) с говядиной, 250/15</t>
  </si>
  <si>
    <t>Бифштекс рубленный с маслом сливочным, 100/5</t>
  </si>
  <si>
    <t>Котлета мясо-рыбная** с маслом сливочным, 100/5</t>
  </si>
  <si>
    <t>Бифштекс рубленый с маслом сливочным, 100/5</t>
  </si>
  <si>
    <t>Суп картофельный с бобовыми (фасолью) с говядиной,  250/15</t>
  </si>
  <si>
    <t>Котлеты домашние** с маслом сливочным, 100/5</t>
  </si>
  <si>
    <t>Котлета мясо-рыбная* с маслом сливочным, 100/5</t>
  </si>
  <si>
    <t>Котлета домашняя** с маслом сливочным, 100/5</t>
  </si>
  <si>
    <t>Рассольник ленинградсикй (рис) с говядиной, 250/15</t>
  </si>
  <si>
    <t>Каша вязкая молочная из гречневой крупы, 250/5/5</t>
  </si>
  <si>
    <t>Суп картофельный с рисом с курицей, 250/15</t>
  </si>
  <si>
    <t xml:space="preserve">Каша вязкая молочная из гречневой крупы, 250/5/5 </t>
  </si>
  <si>
    <t>Суп из овощей со сметаной с курицей, 250/10/15</t>
  </si>
  <si>
    <t>Щи из свежей капусты со сметаной с курицей, 250/10/15</t>
  </si>
  <si>
    <t>Суп крестьянский с рисом со сметаной с говядиной, 250/10/15</t>
  </si>
  <si>
    <t>Щи из свежей капусты с картофелем со сметаной с курицей, 250/10/15</t>
  </si>
  <si>
    <t>Суп картофельный с бобовыми (горохом) с курицей, 250/15</t>
  </si>
  <si>
    <t>Суп картофельный с бобовыми (фасолью) с говядиной, 250/15</t>
  </si>
  <si>
    <t>Щи из свежей капусты с картофелем со сметаной с говядиной, 250/10/15</t>
  </si>
  <si>
    <t>Рыба запеченная (горбуша) с маслом сливочным, 100/5</t>
  </si>
  <si>
    <t>Биточки мясные с маслом сливочным, 100/5</t>
  </si>
  <si>
    <t>Бифштекс рубленый (говядина) с маслом сливочным, 100/5</t>
  </si>
  <si>
    <t>Котлета мясо-рыбная с маслом сливочным, 100/5</t>
  </si>
  <si>
    <t>Сырники из творога с соусом ягодным, 180/30</t>
  </si>
  <si>
    <t>Запеканка из творога с соусом ягодным, 180/30</t>
  </si>
  <si>
    <t>12-18 лет</t>
  </si>
  <si>
    <t>Каша вязкая молочная из гречневой крупы с маслом и сахаром, 250/5/5</t>
  </si>
  <si>
    <t>Котлеты домашние с маслом сливочным, 100/5</t>
  </si>
  <si>
    <t>Рассольник ленинградский (рис) с говядиной, 250/10</t>
  </si>
  <si>
    <t>Суп картофельный с бобовыми (горохом) с курицей, 250/10</t>
  </si>
  <si>
    <t>Суп из овощей с курицей со сметаной, 250/10/10</t>
  </si>
  <si>
    <t>Суп картофельный с бобовыми (фасолью) с говядиной, 250/10</t>
  </si>
  <si>
    <t>Суп картофельный с рисом с курицей, 250/10</t>
  </si>
  <si>
    <t>возраст 12-18 лет</t>
  </si>
  <si>
    <t>Структура типового 20-ти дневного меню основного (организованного) питания для для организации питания обучающихся общеобразовательных организаций Камчатского края  возрастной категории 12-18 лет</t>
  </si>
  <si>
    <t>Структура типового 20-ти дневного меню диетического питания (целиакия) для организации питания обучающихся общеобразовательных организаций Камчатского края  возрастной категории 12-18 лет</t>
  </si>
  <si>
    <t>Структура типового 20-ти дневного меню диетического питания (целиакия) для для организации питания обучающихся общеобразовательных организаций Камчатского края  возрастной категории 12-18 лет</t>
  </si>
  <si>
    <t>Показатели химико-энергетических характеристик типового 20-ти дневного меню диетического питания (целиакия) для организации питания обучающихся общеобразовательных организаций Камчатского края  возрастной категории 12-18 лет</t>
  </si>
  <si>
    <t>Показатели соотношения пищевых веществ и энергии типового 20-ти дневного меню диетического питания (целиакия) для организации питания обучающихся общеобразовательных организаций Камчатского края  возрастной категории 12-18 лет</t>
  </si>
  <si>
    <t>Себестоимость блюд  типового 20-ти дневного меню диетического питания (целиакия) для организации питания обучающихся общеобразовательных организаций Камчатского края  возрастной категории 12-18 лет</t>
  </si>
  <si>
    <t>Себестоимость рациона 20-ти дневного меню диетического питания (целиакия) для для организации питания обучающихся общеобразовательных организаций Камчатского края  возрастной категории 12-18 лет</t>
  </si>
  <si>
    <t xml:space="preserve">Типовое 20-ти дневное меню диетического питания (целиакия) для организации питания обучающихся общеобразовательных организаций Камчатского края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</si>
</sst>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\-??\ _₽_-;_-@_-"/>
    <numFmt numFmtId="165" formatCode="0.0"/>
    <numFmt numFmtId="166" formatCode="0&quot;%&quot;"/>
    <numFmt numFmtId="167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Arial Narrow"/>
      <family val="2"/>
      <charset val="204"/>
    </font>
    <font>
      <b/>
      <i/>
      <sz val="11"/>
      <name val="Arial Narrow"/>
      <family val="2"/>
      <charset val="204"/>
    </font>
    <font>
      <u/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3" fillId="0" borderId="0" applyBorder="0" applyProtection="0"/>
    <xf numFmtId="0" fontId="10" fillId="0" borderId="0"/>
  </cellStyleXfs>
  <cellXfs count="214">
    <xf numFmtId="0" fontId="0" fillId="0" borderId="0" xfId="0"/>
    <xf numFmtId="0" fontId="13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left"/>
    </xf>
    <xf numFmtId="0" fontId="8" fillId="0" borderId="0" xfId="3" applyFont="1" applyFill="1"/>
    <xf numFmtId="0" fontId="9" fillId="0" borderId="0" xfId="3" applyFont="1" applyFill="1" applyAlignment="1">
      <alignment wrapText="1"/>
    </xf>
    <xf numFmtId="0" fontId="8" fillId="0" borderId="0" xfId="19" applyFont="1"/>
    <xf numFmtId="0" fontId="10" fillId="0" borderId="0" xfId="22"/>
    <xf numFmtId="0" fontId="8" fillId="3" borderId="0" xfId="8" applyFont="1" applyFill="1"/>
    <xf numFmtId="0" fontId="8" fillId="3" borderId="0" xfId="8" applyFont="1" applyFill="1" applyAlignment="1">
      <alignment horizontal="right"/>
    </xf>
    <xf numFmtId="0" fontId="9" fillId="3" borderId="0" xfId="8" applyFont="1" applyFill="1"/>
    <xf numFmtId="0" fontId="9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left" vertical="center" wrapText="1"/>
    </xf>
    <xf numFmtId="2" fontId="9" fillId="3" borderId="2" xfId="8" applyNumberFormat="1" applyFont="1" applyFill="1" applyBorder="1" applyAlignment="1">
      <alignment horizontal="center" vertical="center" wrapText="1"/>
    </xf>
    <xf numFmtId="165" fontId="9" fillId="3" borderId="2" xfId="8" applyNumberFormat="1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left" vertical="center" wrapText="1"/>
    </xf>
    <xf numFmtId="2" fontId="8" fillId="3" borderId="2" xfId="8" applyNumberFormat="1" applyFont="1" applyFill="1" applyBorder="1" applyAlignment="1">
      <alignment horizontal="center" vertical="center" wrapText="1"/>
    </xf>
    <xf numFmtId="1" fontId="8" fillId="3" borderId="2" xfId="8" applyNumberFormat="1" applyFont="1" applyFill="1" applyBorder="1" applyAlignment="1">
      <alignment horizontal="center" vertical="center" wrapText="1"/>
    </xf>
    <xf numFmtId="165" fontId="8" fillId="3" borderId="2" xfId="8" applyNumberFormat="1" applyFont="1" applyFill="1" applyBorder="1" applyAlignment="1">
      <alignment horizontal="center" vertical="center" wrapText="1"/>
    </xf>
    <xf numFmtId="1" fontId="9" fillId="3" borderId="2" xfId="8" applyNumberFormat="1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 wrapText="1"/>
    </xf>
    <xf numFmtId="165" fontId="9" fillId="3" borderId="2" xfId="8" applyNumberFormat="1" applyFont="1" applyFill="1" applyBorder="1" applyAlignment="1">
      <alignment horizontal="left" vertical="center" wrapText="1"/>
    </xf>
    <xf numFmtId="0" fontId="9" fillId="3" borderId="5" xfId="8" applyFont="1" applyFill="1" applyBorder="1" applyAlignment="1">
      <alignment horizontal="center"/>
    </xf>
    <xf numFmtId="165" fontId="9" fillId="3" borderId="5" xfId="8" applyNumberFormat="1" applyFont="1" applyFill="1" applyBorder="1" applyAlignment="1">
      <alignment horizontal="center"/>
    </xf>
    <xf numFmtId="2" fontId="9" fillId="3" borderId="5" xfId="8" applyNumberFormat="1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/>
    </xf>
    <xf numFmtId="0" fontId="9" fillId="3" borderId="0" xfId="8" applyFont="1" applyFill="1" applyAlignment="1">
      <alignment horizontal="center"/>
    </xf>
    <xf numFmtId="0" fontId="9" fillId="3" borderId="1" xfId="8" applyFont="1" applyFill="1" applyBorder="1" applyAlignment="1">
      <alignment horizontal="center" vertical="center" wrapText="1"/>
    </xf>
    <xf numFmtId="2" fontId="8" fillId="3" borderId="0" xfId="8" applyNumberFormat="1" applyFont="1" applyFill="1"/>
    <xf numFmtId="0" fontId="8" fillId="0" borderId="0" xfId="0" applyFont="1"/>
    <xf numFmtId="0" fontId="11" fillId="3" borderId="0" xfId="0" applyFont="1" applyFill="1" applyAlignment="1">
      <alignment horizontal="right"/>
    </xf>
    <xf numFmtId="0" fontId="8" fillId="0" borderId="0" xfId="0" applyFont="1" applyAlignment="1">
      <alignment vertical="center" wrapText="1"/>
    </xf>
    <xf numFmtId="0" fontId="8" fillId="0" borderId="0" xfId="11" applyFont="1"/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" fontId="8" fillId="0" borderId="7" xfId="24" applyNumberFormat="1" applyFont="1" applyFill="1" applyBorder="1" applyAlignment="1">
      <alignment horizontal="right" vertical="top"/>
    </xf>
    <xf numFmtId="2" fontId="9" fillId="0" borderId="7" xfId="24" applyNumberFormat="1" applyFont="1" applyFill="1" applyBorder="1" applyAlignment="1">
      <alignment horizontal="right" vertical="top"/>
    </xf>
    <xf numFmtId="1" fontId="8" fillId="0" borderId="7" xfId="19" applyNumberFormat="1" applyFont="1" applyFill="1" applyBorder="1" applyAlignment="1">
      <alignment horizontal="right"/>
    </xf>
    <xf numFmtId="3" fontId="8" fillId="0" borderId="7" xfId="19" applyNumberFormat="1" applyFont="1" applyFill="1" applyBorder="1" applyAlignment="1">
      <alignment horizontal="right"/>
    </xf>
    <xf numFmtId="0" fontId="8" fillId="0" borderId="0" xfId="19" applyFont="1" applyFill="1"/>
    <xf numFmtId="0" fontId="12" fillId="0" borderId="0" xfId="0" applyFont="1" applyFill="1"/>
    <xf numFmtId="0" fontId="9" fillId="0" borderId="0" xfId="0" applyNumberFormat="1" applyFont="1" applyFill="1" applyAlignment="1">
      <alignment horizontal="left" vertical="center" wrapText="1"/>
    </xf>
    <xf numFmtId="2" fontId="8" fillId="0" borderId="7" xfId="25" applyNumberFormat="1" applyFont="1" applyFill="1" applyBorder="1" applyAlignment="1">
      <alignment horizontal="center" vertical="center" wrapText="1"/>
    </xf>
    <xf numFmtId="1" fontId="8" fillId="0" borderId="7" xfId="25" applyNumberFormat="1" applyFont="1" applyFill="1" applyBorder="1" applyAlignment="1">
      <alignment horizontal="center" vertical="center"/>
    </xf>
    <xf numFmtId="0" fontId="0" fillId="0" borderId="0" xfId="0"/>
    <xf numFmtId="0" fontId="8" fillId="0" borderId="7" xfId="21" applyNumberFormat="1" applyFont="1" applyFill="1" applyBorder="1" applyAlignment="1">
      <alignment vertical="top" wrapText="1"/>
    </xf>
    <xf numFmtId="0" fontId="8" fillId="0" borderId="7" xfId="25" applyNumberFormat="1" applyFont="1" applyFill="1" applyBorder="1" applyAlignment="1">
      <alignment horizontal="center" vertical="top"/>
    </xf>
    <xf numFmtId="3" fontId="8" fillId="0" borderId="7" xfId="25" applyNumberFormat="1" applyFont="1" applyFill="1" applyBorder="1" applyAlignment="1">
      <alignment horizontal="center" vertical="center" wrapText="1"/>
    </xf>
    <xf numFmtId="1" fontId="8" fillId="0" borderId="7" xfId="25" applyNumberFormat="1" applyFont="1" applyFill="1" applyBorder="1" applyAlignment="1">
      <alignment horizontal="center" vertical="center" wrapText="1"/>
    </xf>
    <xf numFmtId="9" fontId="8" fillId="0" borderId="7" xfId="2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9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 wrapText="1"/>
    </xf>
    <xf numFmtId="1" fontId="8" fillId="0" borderId="7" xfId="21" applyNumberFormat="1" applyFont="1" applyFill="1" applyBorder="1" applyAlignment="1">
      <alignment horizontal="center" vertical="center"/>
    </xf>
    <xf numFmtId="1" fontId="8" fillId="0" borderId="7" xfId="21" applyNumberFormat="1" applyFont="1" applyFill="1" applyBorder="1" applyAlignment="1">
      <alignment horizontal="center" vertical="top"/>
    </xf>
    <xf numFmtId="0" fontId="17" fillId="0" borderId="0" xfId="0" applyFont="1" applyFill="1" applyAlignment="1">
      <alignment horizontal="left"/>
    </xf>
    <xf numFmtId="2" fontId="8" fillId="0" borderId="7" xfId="21" applyNumberFormat="1" applyFont="1" applyFill="1" applyBorder="1" applyAlignment="1">
      <alignment horizontal="center" vertical="center"/>
    </xf>
    <xf numFmtId="1" fontId="8" fillId="0" borderId="7" xfId="21" applyNumberFormat="1" applyFont="1" applyFill="1" applyBorder="1" applyAlignment="1">
      <alignment horizontal="center"/>
    </xf>
    <xf numFmtId="0" fontId="9" fillId="0" borderId="12" xfId="21" applyFont="1" applyFill="1" applyBorder="1"/>
    <xf numFmtId="3" fontId="8" fillId="0" borderId="7" xfId="21" applyNumberFormat="1" applyFont="1" applyFill="1" applyBorder="1" applyAlignment="1">
      <alignment horizontal="center"/>
    </xf>
    <xf numFmtId="3" fontId="8" fillId="0" borderId="7" xfId="2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165" fontId="8" fillId="0" borderId="7" xfId="21" applyNumberFormat="1" applyFont="1" applyFill="1" applyBorder="1" applyAlignment="1">
      <alignment horizontal="center" vertical="center"/>
    </xf>
    <xf numFmtId="0" fontId="8" fillId="0" borderId="7" xfId="21" applyNumberFormat="1" applyFont="1" applyFill="1" applyBorder="1" applyAlignment="1">
      <alignment horizontal="center" vertical="center"/>
    </xf>
    <xf numFmtId="4" fontId="8" fillId="0" borderId="7" xfId="21" applyNumberFormat="1" applyFont="1" applyFill="1" applyBorder="1" applyAlignment="1">
      <alignment horizontal="center" vertical="center"/>
    </xf>
    <xf numFmtId="0" fontId="8" fillId="0" borderId="0" xfId="11" applyNumberFormat="1" applyFont="1" applyFill="1" applyAlignment="1">
      <alignment horizontal="left" vertical="center"/>
    </xf>
    <xf numFmtId="0" fontId="9" fillId="0" borderId="7" xfId="21" applyFont="1" applyFill="1" applyBorder="1" applyAlignment="1">
      <alignment vertical="center"/>
    </xf>
    <xf numFmtId="0" fontId="9" fillId="0" borderId="12" xfId="21" applyFont="1" applyFill="1" applyBorder="1" applyAlignment="1">
      <alignment horizontal="left" vertical="center"/>
    </xf>
    <xf numFmtId="0" fontId="12" fillId="0" borderId="0" xfId="0" applyNumberFormat="1" applyFont="1" applyFill="1" applyAlignment="1">
      <alignment horizontal="center" vertical="center" wrapText="1"/>
    </xf>
    <xf numFmtId="1" fontId="17" fillId="0" borderId="7" xfId="21" applyNumberFormat="1" applyFont="1" applyFill="1" applyBorder="1" applyAlignment="1">
      <alignment horizontal="center" vertical="center" wrapText="1"/>
    </xf>
    <xf numFmtId="1" fontId="8" fillId="0" borderId="7" xfId="21" applyNumberFormat="1" applyFont="1" applyFill="1" applyBorder="1" applyAlignment="1">
      <alignment horizontal="center" vertical="top" wrapText="1"/>
    </xf>
    <xf numFmtId="1" fontId="8" fillId="0" borderId="7" xfId="21" applyNumberFormat="1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3" fontId="8" fillId="0" borderId="7" xfId="21" applyNumberFormat="1" applyFont="1" applyFill="1" applyBorder="1" applyAlignment="1">
      <alignment horizontal="center" wrapText="1"/>
    </xf>
    <xf numFmtId="0" fontId="0" fillId="0" borderId="0" xfId="0" applyFill="1"/>
    <xf numFmtId="0" fontId="16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1" fontId="8" fillId="0" borderId="7" xfId="21" applyNumberFormat="1" applyFont="1" applyBorder="1" applyAlignment="1">
      <alignment horizontal="center"/>
    </xf>
    <xf numFmtId="2" fontId="8" fillId="0" borderId="7" xfId="21" applyNumberFormat="1" applyFont="1" applyBorder="1" applyAlignment="1">
      <alignment horizontal="center" vertical="top"/>
    </xf>
    <xf numFmtId="1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0" fontId="13" fillId="0" borderId="0" xfId="0" applyFont="1" applyFill="1"/>
    <xf numFmtId="0" fontId="9" fillId="0" borderId="7" xfId="21" applyFont="1" applyFill="1" applyBorder="1"/>
    <xf numFmtId="0" fontId="17" fillId="0" borderId="7" xfId="0" applyNumberFormat="1" applyFont="1" applyFill="1" applyBorder="1" applyAlignment="1">
      <alignment horizontal="center" vertical="center" wrapText="1"/>
    </xf>
    <xf numFmtId="0" fontId="9" fillId="0" borderId="12" xfId="21" applyFont="1" applyFill="1" applyBorder="1" applyAlignment="1">
      <alignment vertical="center"/>
    </xf>
    <xf numFmtId="0" fontId="8" fillId="0" borderId="7" xfId="21" applyNumberFormat="1" applyFont="1" applyFill="1" applyBorder="1" applyAlignment="1">
      <alignment horizontal="right" vertical="top"/>
    </xf>
    <xf numFmtId="2" fontId="8" fillId="0" borderId="7" xfId="21" applyNumberFormat="1" applyFont="1" applyFill="1" applyBorder="1" applyAlignment="1">
      <alignment horizontal="center" vertical="center" wrapText="1"/>
    </xf>
    <xf numFmtId="2" fontId="8" fillId="0" borderId="7" xfId="23" applyNumberFormat="1" applyFont="1" applyFill="1" applyBorder="1" applyAlignment="1">
      <alignment horizontal="center" vertical="center" wrapText="1"/>
    </xf>
    <xf numFmtId="0" fontId="8" fillId="0" borderId="7" xfId="21" applyNumberFormat="1" applyFont="1" applyFill="1" applyBorder="1" applyAlignment="1">
      <alignment horizontal="center" vertical="top"/>
    </xf>
    <xf numFmtId="165" fontId="8" fillId="0" borderId="7" xfId="25" applyNumberFormat="1" applyFont="1" applyFill="1" applyBorder="1" applyAlignment="1">
      <alignment horizontal="center" vertical="center" wrapText="1"/>
    </xf>
    <xf numFmtId="0" fontId="9" fillId="0" borderId="7" xfId="11" applyFont="1" applyBorder="1" applyAlignment="1">
      <alignment horizontal="center" vertical="center"/>
    </xf>
    <xf numFmtId="0" fontId="9" fillId="0" borderId="8" xfId="11" applyFont="1" applyBorder="1" applyAlignment="1">
      <alignment horizontal="center" vertical="center" wrapText="1"/>
    </xf>
    <xf numFmtId="0" fontId="8" fillId="0" borderId="12" xfId="11" applyFont="1" applyBorder="1"/>
    <xf numFmtId="0" fontId="9" fillId="0" borderId="12" xfId="11" applyFont="1" applyBorder="1"/>
    <xf numFmtId="0" fontId="13" fillId="0" borderId="0" xfId="0" applyFont="1" applyFill="1"/>
    <xf numFmtId="0" fontId="9" fillId="0" borderId="7" xfId="21" applyFont="1" applyFill="1" applyBorder="1" applyAlignment="1"/>
    <xf numFmtId="1" fontId="9" fillId="0" borderId="7" xfId="21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8" fillId="0" borderId="14" xfId="21" applyNumberFormat="1" applyFont="1" applyFill="1" applyBorder="1" applyAlignment="1">
      <alignment vertical="top" wrapText="1"/>
    </xf>
    <xf numFmtId="0" fontId="8" fillId="0" borderId="0" xfId="1" applyFont="1"/>
    <xf numFmtId="0" fontId="8" fillId="0" borderId="0" xfId="3" applyFont="1" applyAlignment="1">
      <alignment horizontal="right" vertical="center"/>
    </xf>
    <xf numFmtId="0" fontId="8" fillId="0" borderId="7" xfId="26" applyNumberFormat="1" applyFont="1" applyBorder="1" applyAlignment="1">
      <alignment horizontal="center" vertical="center" wrapText="1"/>
    </xf>
    <xf numFmtId="0" fontId="8" fillId="0" borderId="7" xfId="21" applyNumberFormat="1" applyFont="1" applyBorder="1" applyAlignment="1">
      <alignment horizontal="center" vertical="center" wrapText="1"/>
    </xf>
    <xf numFmtId="0" fontId="8" fillId="0" borderId="7" xfId="21" applyNumberFormat="1" applyFont="1" applyBorder="1" applyAlignment="1">
      <alignment vertical="top" wrapText="1"/>
    </xf>
    <xf numFmtId="4" fontId="8" fillId="0" borderId="7" xfId="21" applyNumberFormat="1" applyFont="1" applyBorder="1" applyAlignment="1">
      <alignment horizontal="center" vertical="top"/>
    </xf>
    <xf numFmtId="167" fontId="8" fillId="0" borderId="7" xfId="21" applyNumberFormat="1" applyFont="1" applyBorder="1" applyAlignment="1">
      <alignment horizontal="center" vertical="top"/>
    </xf>
    <xf numFmtId="0" fontId="18" fillId="0" borderId="0" xfId="21" applyFont="1"/>
    <xf numFmtId="0" fontId="8" fillId="0" borderId="0" xfId="21" applyFont="1"/>
    <xf numFmtId="0" fontId="9" fillId="0" borderId="0" xfId="21" applyNumberFormat="1" applyFont="1" applyAlignment="1">
      <alignment horizontal="right"/>
    </xf>
    <xf numFmtId="0" fontId="8" fillId="0" borderId="0" xfId="21" applyNumberFormat="1" applyFont="1" applyAlignment="1">
      <alignment horizontal="left"/>
    </xf>
    <xf numFmtId="3" fontId="8" fillId="0" borderId="7" xfId="21" applyNumberFormat="1" applyFont="1" applyBorder="1" applyAlignment="1">
      <alignment horizontal="center" vertical="top"/>
    </xf>
    <xf numFmtId="0" fontId="8" fillId="0" borderId="0" xfId="0" applyFont="1" applyFill="1" applyAlignment="1">
      <alignment horizontal="center" vertical="center" wrapText="1"/>
    </xf>
    <xf numFmtId="1" fontId="8" fillId="0" borderId="7" xfId="21" applyNumberFormat="1" applyFont="1" applyBorder="1" applyAlignment="1">
      <alignment horizontal="center" wrapText="1"/>
    </xf>
    <xf numFmtId="0" fontId="8" fillId="0" borderId="0" xfId="2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 vertical="center" wrapText="1"/>
    </xf>
    <xf numFmtId="0" fontId="8" fillId="4" borderId="7" xfId="25" applyNumberFormat="1" applyFont="1" applyFill="1" applyBorder="1" applyAlignment="1">
      <alignment horizontal="center" vertical="center" wrapText="1"/>
    </xf>
    <xf numFmtId="0" fontId="8" fillId="4" borderId="9" xfId="25" applyNumberFormat="1" applyFont="1" applyFill="1" applyBorder="1" applyAlignment="1">
      <alignment horizontal="center" vertical="center" wrapText="1"/>
    </xf>
    <xf numFmtId="0" fontId="8" fillId="0" borderId="0" xfId="28" applyFont="1" applyFill="1"/>
    <xf numFmtId="2" fontId="8" fillId="0" borderId="7" xfId="28" applyNumberFormat="1" applyFont="1" applyFill="1" applyBorder="1" applyAlignment="1">
      <alignment horizontal="center"/>
    </xf>
    <xf numFmtId="166" fontId="8" fillId="0" borderId="7" xfId="28" applyNumberFormat="1" applyFont="1" applyFill="1" applyBorder="1" applyAlignment="1">
      <alignment horizontal="right"/>
    </xf>
    <xf numFmtId="166" fontId="8" fillId="0" borderId="7" xfId="28" applyNumberFormat="1" applyFont="1" applyFill="1" applyBorder="1" applyAlignment="1">
      <alignment horizontal="center"/>
    </xf>
    <xf numFmtId="165" fontId="8" fillId="0" borderId="7" xfId="28" applyNumberFormat="1" applyFont="1" applyFill="1" applyBorder="1" applyAlignment="1">
      <alignment horizontal="center"/>
    </xf>
    <xf numFmtId="1" fontId="8" fillId="0" borderId="7" xfId="28" applyNumberFormat="1" applyFont="1" applyFill="1" applyBorder="1" applyAlignment="1">
      <alignment horizontal="center"/>
    </xf>
    <xf numFmtId="0" fontId="8" fillId="0" borderId="7" xfId="28" applyNumberFormat="1" applyFont="1" applyFill="1" applyBorder="1" applyAlignment="1">
      <alignment horizontal="right"/>
    </xf>
    <xf numFmtId="1" fontId="8" fillId="0" borderId="7" xfId="21" applyNumberFormat="1" applyFont="1" applyBorder="1" applyAlignment="1">
      <alignment horizontal="center" vertical="center"/>
    </xf>
    <xf numFmtId="0" fontId="8" fillId="0" borderId="0" xfId="2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8" fillId="0" borderId="7" xfId="21" applyNumberFormat="1" applyFont="1" applyBorder="1" applyAlignment="1">
      <alignment horizontal="center" vertical="top"/>
    </xf>
    <xf numFmtId="0" fontId="8" fillId="0" borderId="7" xfId="21" applyNumberFormat="1" applyFont="1" applyBorder="1" applyAlignment="1">
      <alignment horizontal="center" vertical="top"/>
    </xf>
    <xf numFmtId="2" fontId="8" fillId="0" borderId="7" xfId="21" applyNumberFormat="1" applyFont="1" applyBorder="1" applyAlignment="1">
      <alignment horizontal="center" vertical="top"/>
    </xf>
    <xf numFmtId="165" fontId="8" fillId="0" borderId="7" xfId="21" applyNumberFormat="1" applyFont="1" applyBorder="1" applyAlignment="1">
      <alignment horizontal="center" vertical="top"/>
    </xf>
    <xf numFmtId="0" fontId="17" fillId="0" borderId="7" xfId="0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8" fillId="0" borderId="7" xfId="28" applyNumberFormat="1" applyFont="1" applyFill="1" applyBorder="1" applyAlignment="1">
      <alignment horizontal="center"/>
    </xf>
    <xf numFmtId="0" fontId="8" fillId="0" borderId="7" xfId="28" applyNumberFormat="1" applyFont="1" applyFill="1" applyBorder="1" applyAlignment="1">
      <alignment horizontal="center" vertical="center" wrapText="1"/>
    </xf>
    <xf numFmtId="4" fontId="8" fillId="0" borderId="7" xfId="28" applyNumberFormat="1" applyFont="1" applyFill="1" applyBorder="1" applyAlignment="1">
      <alignment horizontal="center"/>
    </xf>
    <xf numFmtId="167" fontId="8" fillId="0" borderId="7" xfId="28" applyNumberFormat="1" applyFont="1" applyFill="1" applyBorder="1" applyAlignment="1">
      <alignment horizontal="center"/>
    </xf>
    <xf numFmtId="0" fontId="9" fillId="0" borderId="7" xfId="21" applyFont="1" applyFill="1" applyBorder="1"/>
    <xf numFmtId="0" fontId="17" fillId="0" borderId="7" xfId="0" applyFont="1" applyFill="1" applyBorder="1" applyAlignment="1">
      <alignment horizontal="center"/>
    </xf>
    <xf numFmtId="1" fontId="17" fillId="0" borderId="7" xfId="21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0" fontId="9" fillId="0" borderId="12" xfId="21" applyFont="1" applyFill="1" applyBorder="1" applyAlignment="1">
      <alignment vertical="center"/>
    </xf>
    <xf numFmtId="0" fontId="9" fillId="0" borderId="13" xfId="21" applyFont="1" applyFill="1" applyBorder="1" applyAlignment="1">
      <alignment vertical="center"/>
    </xf>
    <xf numFmtId="0" fontId="9" fillId="0" borderId="0" xfId="11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8" xfId="21" applyNumberFormat="1" applyFont="1" applyFill="1" applyBorder="1" applyAlignment="1">
      <alignment horizontal="center" vertical="center" wrapText="1"/>
    </xf>
    <xf numFmtId="0" fontId="8" fillId="0" borderId="9" xfId="21" applyNumberFormat="1" applyFont="1" applyFill="1" applyBorder="1" applyAlignment="1">
      <alignment horizontal="center" vertical="center" wrapText="1"/>
    </xf>
    <xf numFmtId="0" fontId="8" fillId="0" borderId="7" xfId="21" applyNumberFormat="1" applyFont="1" applyFill="1" applyBorder="1" applyAlignment="1">
      <alignment horizontal="center" vertical="center" wrapText="1"/>
    </xf>
    <xf numFmtId="0" fontId="8" fillId="0" borderId="10" xfId="21" applyNumberFormat="1" applyFont="1" applyFill="1" applyBorder="1" applyAlignment="1">
      <alignment horizontal="center" vertical="center" wrapText="1"/>
    </xf>
    <xf numFmtId="0" fontId="8" fillId="0" borderId="11" xfId="2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" fillId="0" borderId="8" xfId="26" applyNumberFormat="1" applyFont="1" applyBorder="1" applyAlignment="1">
      <alignment horizontal="center" vertical="center" wrapText="1"/>
    </xf>
    <xf numFmtId="0" fontId="8" fillId="0" borderId="14" xfId="26" applyNumberFormat="1" applyFont="1" applyBorder="1" applyAlignment="1">
      <alignment horizontal="center" vertical="center" wrapText="1"/>
    </xf>
    <xf numFmtId="0" fontId="8" fillId="0" borderId="9" xfId="26" applyNumberFormat="1" applyFont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justify"/>
    </xf>
    <xf numFmtId="0" fontId="8" fillId="0" borderId="12" xfId="26" applyNumberFormat="1" applyFont="1" applyBorder="1" applyAlignment="1">
      <alignment horizontal="center" vertical="center" wrapText="1"/>
    </xf>
    <xf numFmtId="0" fontId="8" fillId="0" borderId="13" xfId="26" applyNumberFormat="1" applyFont="1" applyBorder="1" applyAlignment="1">
      <alignment horizontal="center" vertical="center" wrapText="1"/>
    </xf>
    <xf numFmtId="0" fontId="8" fillId="0" borderId="0" xfId="21" applyNumberFormat="1" applyFont="1" applyAlignment="1">
      <alignment horizontal="center"/>
    </xf>
    <xf numFmtId="0" fontId="9" fillId="0" borderId="0" xfId="21" applyFont="1"/>
    <xf numFmtId="0" fontId="9" fillId="0" borderId="0" xfId="21" applyNumberFormat="1" applyFont="1" applyAlignment="1">
      <alignment horizontal="left"/>
    </xf>
    <xf numFmtId="0" fontId="8" fillId="0" borderId="8" xfId="21" applyNumberFormat="1" applyFont="1" applyBorder="1" applyAlignment="1">
      <alignment horizontal="center" vertical="center" wrapText="1"/>
    </xf>
    <xf numFmtId="0" fontId="8" fillId="0" borderId="9" xfId="21" applyNumberFormat="1" applyFont="1" applyBorder="1" applyAlignment="1">
      <alignment horizontal="center" vertical="center" wrapText="1"/>
    </xf>
    <xf numFmtId="0" fontId="8" fillId="0" borderId="11" xfId="21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7" xfId="21" applyFont="1" applyBorder="1" applyAlignment="1">
      <alignment indent="1"/>
    </xf>
    <xf numFmtId="0" fontId="8" fillId="0" borderId="7" xfId="21" applyNumberFormat="1" applyFont="1" applyBorder="1" applyAlignment="1">
      <alignment horizontal="center" vertical="center" wrapText="1"/>
    </xf>
    <xf numFmtId="0" fontId="8" fillId="0" borderId="0" xfId="21" applyNumberFormat="1" applyFont="1" applyAlignment="1">
      <alignment horizontal="right"/>
    </xf>
    <xf numFmtId="0" fontId="9" fillId="0" borderId="12" xfId="21" applyFont="1" applyBorder="1" applyAlignment="1"/>
    <xf numFmtId="0" fontId="9" fillId="0" borderId="13" xfId="21" applyFont="1" applyBorder="1" applyAlignment="1"/>
    <xf numFmtId="0" fontId="9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4" borderId="10" xfId="25" applyNumberFormat="1" applyFont="1" applyFill="1" applyBorder="1" applyAlignment="1">
      <alignment horizontal="center" vertical="center" wrapText="1"/>
    </xf>
    <xf numFmtId="0" fontId="8" fillId="0" borderId="7" xfId="21" applyNumberFormat="1" applyFont="1" applyFill="1" applyBorder="1" applyAlignment="1">
      <alignment horizontal="center" vertical="top"/>
    </xf>
    <xf numFmtId="0" fontId="8" fillId="0" borderId="7" xfId="21" applyNumberFormat="1" applyFont="1" applyFill="1" applyBorder="1" applyAlignment="1">
      <alignment horizontal="center"/>
    </xf>
    <xf numFmtId="0" fontId="8" fillId="4" borderId="8" xfId="25" applyNumberFormat="1" applyFont="1" applyFill="1" applyBorder="1" applyAlignment="1">
      <alignment horizontal="center" vertical="center" wrapText="1"/>
    </xf>
    <xf numFmtId="0" fontId="8" fillId="4" borderId="14" xfId="25" applyNumberFormat="1" applyFont="1" applyFill="1" applyBorder="1" applyAlignment="1">
      <alignment horizontal="center" vertical="center" wrapText="1"/>
    </xf>
    <xf numFmtId="0" fontId="8" fillId="4" borderId="9" xfId="25" applyNumberFormat="1" applyFont="1" applyFill="1" applyBorder="1" applyAlignment="1">
      <alignment horizontal="center" vertical="center" wrapText="1"/>
    </xf>
    <xf numFmtId="0" fontId="8" fillId="4" borderId="15" xfId="25" applyNumberFormat="1" applyFont="1" applyFill="1" applyBorder="1" applyAlignment="1">
      <alignment horizontal="center" vertical="center" wrapText="1"/>
    </xf>
    <xf numFmtId="0" fontId="8" fillId="4" borderId="11" xfId="25" applyNumberFormat="1" applyFont="1" applyFill="1" applyBorder="1" applyAlignment="1">
      <alignment horizontal="center" vertical="center" wrapText="1"/>
    </xf>
    <xf numFmtId="0" fontId="8" fillId="4" borderId="7" xfId="25" applyNumberFormat="1" applyFont="1" applyFill="1" applyBorder="1" applyAlignment="1">
      <alignment horizontal="center" vertical="center" wrapText="1"/>
    </xf>
    <xf numFmtId="0" fontId="8" fillId="0" borderId="7" xfId="28" applyNumberFormat="1" applyFont="1" applyFill="1" applyBorder="1" applyAlignment="1">
      <alignment horizontal="center"/>
    </xf>
    <xf numFmtId="0" fontId="8" fillId="0" borderId="0" xfId="28" applyNumberFormat="1" applyFont="1" applyFill="1" applyAlignment="1">
      <alignment horizontal="center"/>
    </xf>
    <xf numFmtId="0" fontId="8" fillId="0" borderId="16" xfId="28" applyNumberFormat="1" applyFont="1" applyFill="1" applyBorder="1" applyAlignment="1">
      <alignment horizontal="center" vertical="center" wrapText="1"/>
    </xf>
    <xf numFmtId="0" fontId="8" fillId="0" borderId="11" xfId="28" applyNumberFormat="1" applyFont="1" applyFill="1" applyBorder="1" applyAlignment="1">
      <alignment horizontal="center" vertical="center" wrapText="1"/>
    </xf>
    <xf numFmtId="0" fontId="8" fillId="0" borderId="3" xfId="28" applyNumberFormat="1" applyFont="1" applyFill="1" applyBorder="1" applyAlignment="1">
      <alignment horizontal="center" vertical="center" wrapText="1"/>
    </xf>
    <xf numFmtId="0" fontId="8" fillId="0" borderId="4" xfId="28" applyNumberFormat="1" applyFont="1" applyFill="1" applyBorder="1" applyAlignment="1">
      <alignment horizontal="center" vertical="center" wrapText="1"/>
    </xf>
    <xf numFmtId="0" fontId="8" fillId="0" borderId="7" xfId="28" applyNumberFormat="1" applyFont="1" applyFill="1" applyBorder="1" applyAlignment="1">
      <alignment horizontal="center" vertical="center" wrapText="1"/>
    </xf>
    <xf numFmtId="0" fontId="8" fillId="0" borderId="9" xfId="28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wrapText="1"/>
    </xf>
    <xf numFmtId="0" fontId="8" fillId="0" borderId="7" xfId="19" applyFont="1" applyFill="1" applyBorder="1"/>
    <xf numFmtId="0" fontId="17" fillId="0" borderId="1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/>
    </xf>
  </cellXfs>
  <cellStyles count="29">
    <cellStyle name="Обычный" xfId="0" builtinId="0"/>
    <cellStyle name="Обычный 10" xfId="22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7" xfId="13"/>
    <cellStyle name="Обычный 8" xfId="14"/>
    <cellStyle name="Обычный 9" xfId="1"/>
    <cellStyle name="Обычный_Лист1" xfId="21"/>
    <cellStyle name="Обычный_Лист2" xfId="25"/>
    <cellStyle name="Обычный_ПЭЦ" xfId="19"/>
    <cellStyle name="Обычный_Себестоимость рациона Росстат" xfId="24"/>
    <cellStyle name="Обычный_Соотношение ПВ и ЭЦ" xfId="28"/>
    <cellStyle name="Обычный_структура" xfId="26"/>
    <cellStyle name="Обычный_ХЭХ" xfId="23"/>
    <cellStyle name="Процентный" xfId="20" builtinId="5"/>
    <cellStyle name="Процентный 2" xfId="15"/>
    <cellStyle name="Процентный 3" xfId="16"/>
    <cellStyle name="Процентный 4" xfId="17"/>
    <cellStyle name="Процентный 5" xfId="2"/>
    <cellStyle name="Процентный 6" xfId="27"/>
    <cellStyle name="Финансовый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0"/>
  <sheetViews>
    <sheetView zoomScaleNormal="100" workbookViewId="0">
      <selection activeCell="F2" sqref="F2:G3"/>
    </sheetView>
  </sheetViews>
  <sheetFormatPr defaultRowHeight="15" x14ac:dyDescent="0.25"/>
  <cols>
    <col min="1" max="1" width="13.7109375" style="84" customWidth="1"/>
    <col min="2" max="2" width="30.7109375" style="84" customWidth="1"/>
    <col min="3" max="3" width="15.28515625" style="84" customWidth="1"/>
    <col min="4" max="4" width="57.5703125" style="109" customWidth="1"/>
    <col min="5" max="5" width="9.140625" style="84" customWidth="1"/>
    <col min="6" max="6" width="46.85546875" style="84" bestFit="1" customWidth="1"/>
    <col min="7" max="7" width="15.28515625" style="84" bestFit="1" customWidth="1"/>
    <col min="8" max="16384" width="9.140625" style="84"/>
  </cols>
  <sheetData>
    <row r="1" spans="1:7" ht="16.5" x14ac:dyDescent="0.3">
      <c r="A1" s="47"/>
      <c r="B1" s="46"/>
      <c r="C1" s="7"/>
      <c r="D1" s="58"/>
      <c r="E1" s="47"/>
      <c r="F1" s="47"/>
      <c r="G1" s="56" t="s">
        <v>0</v>
      </c>
    </row>
    <row r="2" spans="1:7" ht="44.25" customHeight="1" x14ac:dyDescent="0.25">
      <c r="A2" s="157" t="s">
        <v>649</v>
      </c>
      <c r="B2" s="157"/>
      <c r="C2" s="157"/>
      <c r="D2" s="157"/>
      <c r="E2" s="57"/>
      <c r="F2" s="158" t="s">
        <v>650</v>
      </c>
      <c r="G2" s="158"/>
    </row>
    <row r="3" spans="1:7" ht="24.75" customHeight="1" x14ac:dyDescent="0.25">
      <c r="A3" s="157"/>
      <c r="B3" s="157"/>
      <c r="C3" s="157"/>
      <c r="D3" s="157"/>
      <c r="E3" s="57"/>
      <c r="F3" s="158"/>
      <c r="G3" s="158"/>
    </row>
    <row r="4" spans="1:7" ht="16.5" x14ac:dyDescent="0.3">
      <c r="A4" s="59"/>
      <c r="B4" s="60"/>
      <c r="C4" s="8"/>
      <c r="D4" s="78"/>
      <c r="E4" s="57"/>
      <c r="F4" s="59"/>
      <c r="G4" s="8"/>
    </row>
    <row r="5" spans="1:7" ht="16.5" x14ac:dyDescent="0.25">
      <c r="A5" s="161" t="s">
        <v>27</v>
      </c>
      <c r="B5" s="161" t="s">
        <v>28</v>
      </c>
      <c r="C5" s="161" t="s">
        <v>29</v>
      </c>
      <c r="D5" s="159" t="s">
        <v>418</v>
      </c>
      <c r="E5" s="61"/>
      <c r="F5" s="162" t="s">
        <v>28</v>
      </c>
      <c r="G5" s="161" t="s">
        <v>29</v>
      </c>
    </row>
    <row r="6" spans="1:7" ht="16.5" x14ac:dyDescent="0.25">
      <c r="A6" s="161"/>
      <c r="B6" s="161"/>
      <c r="C6" s="161"/>
      <c r="D6" s="160"/>
      <c r="E6" s="62"/>
      <c r="F6" s="163"/>
      <c r="G6" s="161"/>
    </row>
    <row r="7" spans="1:7" ht="16.5" x14ac:dyDescent="0.25">
      <c r="A7" s="153" t="s">
        <v>381</v>
      </c>
      <c r="B7" s="153"/>
      <c r="C7" s="153"/>
      <c r="D7" s="79"/>
      <c r="E7" s="62"/>
      <c r="F7" s="153" t="s">
        <v>381</v>
      </c>
      <c r="G7" s="153"/>
    </row>
    <row r="8" spans="1:7" ht="16.5" x14ac:dyDescent="0.25">
      <c r="A8" s="154" t="s">
        <v>100</v>
      </c>
      <c r="B8" s="154"/>
      <c r="C8" s="154"/>
      <c r="D8" s="95"/>
      <c r="E8" s="62"/>
      <c r="F8" s="154" t="s">
        <v>100</v>
      </c>
      <c r="G8" s="154"/>
    </row>
    <row r="9" spans="1:7" ht="16.5" x14ac:dyDescent="0.25">
      <c r="A9" s="63" t="s">
        <v>193</v>
      </c>
      <c r="B9" s="51" t="s">
        <v>43</v>
      </c>
      <c r="C9" s="64">
        <v>10</v>
      </c>
      <c r="D9" s="80"/>
      <c r="E9" s="62"/>
      <c r="F9" s="51" t="s">
        <v>43</v>
      </c>
      <c r="G9" s="64">
        <v>10</v>
      </c>
    </row>
    <row r="10" spans="1:7" ht="16.5" x14ac:dyDescent="0.25">
      <c r="A10" s="63" t="s">
        <v>194</v>
      </c>
      <c r="B10" s="51" t="s">
        <v>44</v>
      </c>
      <c r="C10" s="64">
        <v>15</v>
      </c>
      <c r="D10" s="80"/>
      <c r="E10" s="62"/>
      <c r="F10" s="51" t="s">
        <v>44</v>
      </c>
      <c r="G10" s="64">
        <v>15</v>
      </c>
    </row>
    <row r="11" spans="1:7" ht="16.5" x14ac:dyDescent="0.25">
      <c r="A11" s="63" t="s">
        <v>195</v>
      </c>
      <c r="B11" s="51" t="s">
        <v>75</v>
      </c>
      <c r="C11" s="64">
        <v>40</v>
      </c>
      <c r="D11" s="80"/>
      <c r="E11" s="62"/>
      <c r="F11" s="51" t="s">
        <v>75</v>
      </c>
      <c r="G11" s="64">
        <v>40</v>
      </c>
    </row>
    <row r="12" spans="1:7" ht="49.5" x14ac:dyDescent="0.3">
      <c r="A12" s="63" t="s">
        <v>196</v>
      </c>
      <c r="B12" s="51" t="s">
        <v>79</v>
      </c>
      <c r="C12" s="64">
        <v>220</v>
      </c>
      <c r="D12" s="80" t="s">
        <v>424</v>
      </c>
      <c r="E12" s="65"/>
      <c r="F12" s="51" t="s">
        <v>600</v>
      </c>
      <c r="G12" s="64">
        <v>260</v>
      </c>
    </row>
    <row r="13" spans="1:7" ht="16.5" x14ac:dyDescent="0.3">
      <c r="A13" s="63"/>
      <c r="B13" s="51"/>
      <c r="C13" s="64"/>
      <c r="D13" s="80"/>
      <c r="E13" s="65"/>
      <c r="F13" s="51"/>
      <c r="G13" s="64"/>
    </row>
    <row r="14" spans="1:7" ht="16.5" x14ac:dyDescent="0.3">
      <c r="A14" s="63" t="s">
        <v>197</v>
      </c>
      <c r="B14" s="51" t="s">
        <v>11</v>
      </c>
      <c r="C14" s="64">
        <v>200</v>
      </c>
      <c r="D14" s="80"/>
      <c r="E14" s="65"/>
      <c r="F14" s="51" t="s">
        <v>11</v>
      </c>
      <c r="G14" s="64">
        <v>200</v>
      </c>
    </row>
    <row r="15" spans="1:7" ht="16.5" x14ac:dyDescent="0.3">
      <c r="A15" s="66"/>
      <c r="B15" s="51" t="s">
        <v>91</v>
      </c>
      <c r="C15" s="64">
        <v>40</v>
      </c>
      <c r="D15" s="80" t="s">
        <v>425</v>
      </c>
      <c r="E15" s="65"/>
      <c r="F15" s="51" t="s">
        <v>426</v>
      </c>
      <c r="G15" s="64">
        <v>40</v>
      </c>
    </row>
    <row r="16" spans="1:7" ht="16.5" x14ac:dyDescent="0.3">
      <c r="A16" s="63" t="s">
        <v>198</v>
      </c>
      <c r="B16" s="51" t="s">
        <v>45</v>
      </c>
      <c r="C16" s="64">
        <v>100</v>
      </c>
      <c r="D16" s="80"/>
      <c r="E16" s="65"/>
      <c r="F16" s="51" t="s">
        <v>45</v>
      </c>
      <c r="G16" s="64">
        <v>100</v>
      </c>
    </row>
    <row r="17" spans="1:7" ht="16.5" x14ac:dyDescent="0.3">
      <c r="A17" s="151" t="s">
        <v>46</v>
      </c>
      <c r="B17" s="151"/>
      <c r="C17" s="67">
        <v>625</v>
      </c>
      <c r="D17" s="81"/>
      <c r="E17" s="65"/>
      <c r="F17" s="68" t="s">
        <v>46</v>
      </c>
      <c r="G17" s="67">
        <f>SUM(G9:G16)</f>
        <v>665</v>
      </c>
    </row>
    <row r="18" spans="1:7" ht="16.5" x14ac:dyDescent="0.25">
      <c r="A18" s="154" t="s">
        <v>13</v>
      </c>
      <c r="B18" s="154"/>
      <c r="C18" s="154"/>
      <c r="D18" s="95"/>
      <c r="E18" s="61"/>
      <c r="F18" s="154" t="s">
        <v>13</v>
      </c>
      <c r="G18" s="154"/>
    </row>
    <row r="19" spans="1:7" ht="16.5" x14ac:dyDescent="0.25">
      <c r="A19" s="63" t="s">
        <v>199</v>
      </c>
      <c r="B19" s="51" t="s">
        <v>143</v>
      </c>
      <c r="C19" s="64">
        <v>100</v>
      </c>
      <c r="D19" s="80"/>
      <c r="E19" s="61"/>
      <c r="F19" s="51" t="s">
        <v>143</v>
      </c>
      <c r="G19" s="64">
        <v>100</v>
      </c>
    </row>
    <row r="20" spans="1:7" ht="33" x14ac:dyDescent="0.25">
      <c r="A20" s="63" t="s">
        <v>144</v>
      </c>
      <c r="B20" s="51" t="s">
        <v>574</v>
      </c>
      <c r="C20" s="64">
        <v>275</v>
      </c>
      <c r="D20" s="80"/>
      <c r="E20" s="62"/>
      <c r="F20" s="51" t="s">
        <v>574</v>
      </c>
      <c r="G20" s="64">
        <v>275</v>
      </c>
    </row>
    <row r="21" spans="1:7" ht="99" x14ac:dyDescent="0.25">
      <c r="A21" s="66" t="s">
        <v>200</v>
      </c>
      <c r="B21" s="51" t="s">
        <v>145</v>
      </c>
      <c r="C21" s="64">
        <v>100</v>
      </c>
      <c r="D21" s="80" t="s">
        <v>427</v>
      </c>
      <c r="E21" s="62"/>
      <c r="F21" s="51" t="s">
        <v>428</v>
      </c>
      <c r="G21" s="64">
        <v>100</v>
      </c>
    </row>
    <row r="22" spans="1:7" ht="16.5" x14ac:dyDescent="0.25">
      <c r="A22" s="63" t="s">
        <v>201</v>
      </c>
      <c r="B22" s="51" t="s">
        <v>47</v>
      </c>
      <c r="C22" s="64">
        <v>180</v>
      </c>
      <c r="D22" s="80"/>
      <c r="E22" s="62"/>
      <c r="F22" s="51" t="s">
        <v>47</v>
      </c>
      <c r="G22" s="64">
        <v>180</v>
      </c>
    </row>
    <row r="23" spans="1:7" ht="16.5" x14ac:dyDescent="0.25">
      <c r="A23" s="63" t="s">
        <v>202</v>
      </c>
      <c r="B23" s="51" t="s">
        <v>48</v>
      </c>
      <c r="C23" s="64">
        <v>200</v>
      </c>
      <c r="D23" s="80"/>
      <c r="E23" s="62"/>
      <c r="F23" s="51" t="s">
        <v>48</v>
      </c>
      <c r="G23" s="64">
        <v>200</v>
      </c>
    </row>
    <row r="24" spans="1:7" ht="16.5" x14ac:dyDescent="0.25">
      <c r="A24" s="66"/>
      <c r="B24" s="51" t="s">
        <v>91</v>
      </c>
      <c r="C24" s="64">
        <v>30</v>
      </c>
      <c r="D24" s="80" t="s">
        <v>425</v>
      </c>
      <c r="E24" s="62"/>
      <c r="F24" s="51" t="s">
        <v>426</v>
      </c>
      <c r="G24" s="64">
        <v>80</v>
      </c>
    </row>
    <row r="25" spans="1:7" ht="16.5" x14ac:dyDescent="0.25">
      <c r="A25" s="66"/>
      <c r="B25" s="51" t="s">
        <v>146</v>
      </c>
      <c r="C25" s="64">
        <v>60</v>
      </c>
      <c r="D25" s="80" t="s">
        <v>425</v>
      </c>
      <c r="E25" s="62"/>
      <c r="F25" s="51"/>
      <c r="G25" s="64"/>
    </row>
    <row r="26" spans="1:7" ht="16.5" x14ac:dyDescent="0.25">
      <c r="A26" s="66" t="s">
        <v>198</v>
      </c>
      <c r="B26" s="51" t="s">
        <v>51</v>
      </c>
      <c r="C26" s="64">
        <v>100</v>
      </c>
      <c r="D26" s="80"/>
      <c r="E26" s="62"/>
      <c r="F26" s="51" t="s">
        <v>51</v>
      </c>
      <c r="G26" s="64">
        <v>100</v>
      </c>
    </row>
    <row r="27" spans="1:7" ht="16.5" x14ac:dyDescent="0.3">
      <c r="A27" s="151" t="s">
        <v>49</v>
      </c>
      <c r="B27" s="151"/>
      <c r="C27" s="67">
        <v>1045</v>
      </c>
      <c r="D27" s="81"/>
      <c r="E27" s="62"/>
      <c r="F27" s="68" t="s">
        <v>49</v>
      </c>
      <c r="G27" s="67">
        <f>SUM(G19:G26)</f>
        <v>1035</v>
      </c>
    </row>
    <row r="28" spans="1:7" ht="16.5" x14ac:dyDescent="0.3">
      <c r="A28" s="152" t="s">
        <v>14</v>
      </c>
      <c r="B28" s="152"/>
      <c r="C28" s="152"/>
      <c r="D28" s="82"/>
      <c r="E28" s="65"/>
      <c r="F28" s="152" t="s">
        <v>14</v>
      </c>
      <c r="G28" s="152"/>
    </row>
    <row r="29" spans="1:7" ht="99" x14ac:dyDescent="0.25">
      <c r="A29" s="63" t="s">
        <v>203</v>
      </c>
      <c r="B29" s="51" t="s">
        <v>148</v>
      </c>
      <c r="C29" s="64">
        <v>100</v>
      </c>
      <c r="D29" s="80" t="s">
        <v>429</v>
      </c>
      <c r="E29" s="61"/>
      <c r="F29" s="51" t="s">
        <v>573</v>
      </c>
      <c r="G29" s="64">
        <v>50</v>
      </c>
    </row>
    <row r="30" spans="1:7" ht="16.5" x14ac:dyDescent="0.25">
      <c r="A30" s="66"/>
      <c r="B30" s="51" t="s">
        <v>89</v>
      </c>
      <c r="C30" s="64">
        <v>200</v>
      </c>
      <c r="D30" s="80"/>
      <c r="E30" s="62"/>
      <c r="F30" s="51" t="s">
        <v>89</v>
      </c>
      <c r="G30" s="64">
        <v>200</v>
      </c>
    </row>
    <row r="31" spans="1:7" ht="16.5" x14ac:dyDescent="0.25">
      <c r="A31" s="63" t="s">
        <v>198</v>
      </c>
      <c r="B31" s="51" t="s">
        <v>51</v>
      </c>
      <c r="C31" s="64">
        <v>100</v>
      </c>
      <c r="D31" s="80"/>
      <c r="E31" s="62"/>
      <c r="F31" s="51" t="s">
        <v>51</v>
      </c>
      <c r="G31" s="64">
        <v>100</v>
      </c>
    </row>
    <row r="32" spans="1:7" ht="16.5" x14ac:dyDescent="0.3">
      <c r="A32" s="151" t="s">
        <v>73</v>
      </c>
      <c r="B32" s="151"/>
      <c r="C32" s="67">
        <v>400</v>
      </c>
      <c r="D32" s="81"/>
      <c r="E32" s="62"/>
      <c r="F32" s="68" t="s">
        <v>73</v>
      </c>
      <c r="G32" s="67">
        <f>SUM(G29:G31)</f>
        <v>350</v>
      </c>
    </row>
    <row r="33" spans="1:7" ht="16.5" x14ac:dyDescent="0.3">
      <c r="A33" s="151" t="s">
        <v>360</v>
      </c>
      <c r="B33" s="151"/>
      <c r="C33" s="69">
        <v>2070</v>
      </c>
      <c r="D33" s="83"/>
      <c r="E33" s="65"/>
      <c r="F33" s="68" t="s">
        <v>360</v>
      </c>
      <c r="G33" s="69">
        <f>G17+G27+G32</f>
        <v>2050</v>
      </c>
    </row>
    <row r="34" spans="1:7" ht="16.5" x14ac:dyDescent="0.25">
      <c r="A34" s="153" t="s">
        <v>382</v>
      </c>
      <c r="B34" s="153"/>
      <c r="C34" s="153"/>
      <c r="D34" s="79"/>
      <c r="E34" s="62"/>
      <c r="F34" s="153" t="s">
        <v>382</v>
      </c>
      <c r="G34" s="153"/>
    </row>
    <row r="35" spans="1:7" ht="16.5" x14ac:dyDescent="0.25">
      <c r="A35" s="154" t="s">
        <v>100</v>
      </c>
      <c r="B35" s="154"/>
      <c r="C35" s="154"/>
      <c r="D35" s="95"/>
      <c r="E35" s="62"/>
      <c r="F35" s="154" t="s">
        <v>100</v>
      </c>
      <c r="G35" s="154"/>
    </row>
    <row r="36" spans="1:7" ht="16.5" x14ac:dyDescent="0.3">
      <c r="A36" s="63" t="s">
        <v>194</v>
      </c>
      <c r="B36" s="51" t="s">
        <v>44</v>
      </c>
      <c r="C36" s="64">
        <v>15</v>
      </c>
      <c r="D36" s="80"/>
      <c r="E36" s="65"/>
      <c r="F36" s="51" t="s">
        <v>44</v>
      </c>
      <c r="G36" s="64">
        <v>15</v>
      </c>
    </row>
    <row r="37" spans="1:7" ht="99" x14ac:dyDescent="0.3">
      <c r="A37" s="66" t="s">
        <v>204</v>
      </c>
      <c r="B37" s="51" t="s">
        <v>575</v>
      </c>
      <c r="C37" s="64">
        <v>230</v>
      </c>
      <c r="D37" s="80" t="s">
        <v>430</v>
      </c>
      <c r="E37" s="65"/>
      <c r="F37" s="51" t="s">
        <v>610</v>
      </c>
      <c r="G37" s="64">
        <v>210</v>
      </c>
    </row>
    <row r="38" spans="1:7" ht="16.5" x14ac:dyDescent="0.3">
      <c r="A38" s="66"/>
      <c r="B38" s="51"/>
      <c r="C38" s="64"/>
      <c r="D38" s="80"/>
      <c r="E38" s="65"/>
      <c r="F38" s="51"/>
      <c r="G38" s="64"/>
    </row>
    <row r="39" spans="1:7" ht="16.5" x14ac:dyDescent="0.3">
      <c r="A39" s="63" t="s">
        <v>205</v>
      </c>
      <c r="B39" s="51" t="s">
        <v>25</v>
      </c>
      <c r="C39" s="64">
        <v>200</v>
      </c>
      <c r="D39" s="80"/>
      <c r="E39" s="65"/>
      <c r="F39" s="51" t="s">
        <v>25</v>
      </c>
      <c r="G39" s="64">
        <v>200</v>
      </c>
    </row>
    <row r="40" spans="1:7" ht="49.5" x14ac:dyDescent="0.3">
      <c r="A40" s="63" t="s">
        <v>206</v>
      </c>
      <c r="B40" s="51" t="s">
        <v>149</v>
      </c>
      <c r="C40" s="64">
        <v>50</v>
      </c>
      <c r="D40" s="80" t="s">
        <v>431</v>
      </c>
      <c r="E40" s="65"/>
      <c r="F40" s="51" t="s">
        <v>426</v>
      </c>
      <c r="G40" s="64">
        <v>40</v>
      </c>
    </row>
    <row r="41" spans="1:7" ht="16.5" x14ac:dyDescent="0.3">
      <c r="A41" s="63" t="s">
        <v>198</v>
      </c>
      <c r="B41" s="51" t="s">
        <v>51</v>
      </c>
      <c r="C41" s="64">
        <v>100</v>
      </c>
      <c r="D41" s="80"/>
      <c r="E41" s="65"/>
      <c r="F41" s="51" t="s">
        <v>51</v>
      </c>
      <c r="G41" s="64">
        <v>100</v>
      </c>
    </row>
    <row r="42" spans="1:7" ht="16.5" x14ac:dyDescent="0.3">
      <c r="A42" s="151" t="s">
        <v>46</v>
      </c>
      <c r="B42" s="151"/>
      <c r="C42" s="67">
        <v>595</v>
      </c>
      <c r="D42" s="81"/>
      <c r="E42" s="65"/>
      <c r="F42" s="107" t="s">
        <v>46</v>
      </c>
      <c r="G42" s="108">
        <f>SUM(G36:G41)</f>
        <v>565</v>
      </c>
    </row>
    <row r="43" spans="1:7" ht="16.5" x14ac:dyDescent="0.25">
      <c r="A43" s="154" t="s">
        <v>13</v>
      </c>
      <c r="B43" s="154"/>
      <c r="C43" s="154"/>
      <c r="D43" s="95"/>
      <c r="E43" s="61"/>
      <c r="F43" s="154" t="s">
        <v>13</v>
      </c>
      <c r="G43" s="154"/>
    </row>
    <row r="44" spans="1:7" ht="33" x14ac:dyDescent="0.25">
      <c r="A44" s="63" t="s">
        <v>207</v>
      </c>
      <c r="B44" s="51" t="s">
        <v>150</v>
      </c>
      <c r="C44" s="64">
        <v>100</v>
      </c>
      <c r="D44" s="80"/>
      <c r="E44" s="62"/>
      <c r="F44" s="51" t="s">
        <v>150</v>
      </c>
      <c r="G44" s="64">
        <v>100</v>
      </c>
    </row>
    <row r="45" spans="1:7" ht="99" x14ac:dyDescent="0.25">
      <c r="A45" s="63" t="s">
        <v>208</v>
      </c>
      <c r="B45" s="51" t="s">
        <v>576</v>
      </c>
      <c r="C45" s="64">
        <v>260</v>
      </c>
      <c r="D45" s="80" t="s">
        <v>432</v>
      </c>
      <c r="E45" s="62"/>
      <c r="F45" s="51" t="s">
        <v>601</v>
      </c>
      <c r="G45" s="64">
        <v>260</v>
      </c>
    </row>
    <row r="46" spans="1:7" ht="99" x14ac:dyDescent="0.25">
      <c r="A46" s="63" t="s">
        <v>209</v>
      </c>
      <c r="B46" s="51" t="s">
        <v>577</v>
      </c>
      <c r="C46" s="64">
        <v>310</v>
      </c>
      <c r="D46" s="80" t="s">
        <v>433</v>
      </c>
      <c r="E46" s="62"/>
      <c r="F46" s="51" t="s">
        <v>434</v>
      </c>
      <c r="G46" s="64">
        <v>100</v>
      </c>
    </row>
    <row r="47" spans="1:7" ht="16.5" x14ac:dyDescent="0.25">
      <c r="A47" s="63"/>
      <c r="B47" s="51"/>
      <c r="C47" s="64"/>
      <c r="D47" s="80"/>
      <c r="E47" s="62"/>
      <c r="F47" s="51" t="s">
        <v>174</v>
      </c>
      <c r="G47" s="64">
        <v>180</v>
      </c>
    </row>
    <row r="48" spans="1:7" ht="49.5" x14ac:dyDescent="0.25">
      <c r="A48" s="70"/>
      <c r="B48" s="51" t="s">
        <v>151</v>
      </c>
      <c r="C48" s="64">
        <v>200</v>
      </c>
      <c r="D48" s="80" t="s">
        <v>435</v>
      </c>
      <c r="E48" s="62"/>
      <c r="F48" s="51" t="s">
        <v>59</v>
      </c>
      <c r="G48" s="64">
        <v>200</v>
      </c>
    </row>
    <row r="49" spans="1:7" ht="16.5" x14ac:dyDescent="0.25">
      <c r="A49" s="66"/>
      <c r="B49" s="51" t="s">
        <v>91</v>
      </c>
      <c r="C49" s="64">
        <v>30</v>
      </c>
      <c r="D49" s="80" t="s">
        <v>425</v>
      </c>
      <c r="E49" s="62"/>
      <c r="F49" s="51" t="s">
        <v>426</v>
      </c>
      <c r="G49" s="64">
        <v>90</v>
      </c>
    </row>
    <row r="50" spans="1:7" ht="16.5" x14ac:dyDescent="0.25">
      <c r="A50" s="66"/>
      <c r="B50" s="51" t="s">
        <v>146</v>
      </c>
      <c r="C50" s="64">
        <v>60</v>
      </c>
      <c r="D50" s="80" t="s">
        <v>425</v>
      </c>
      <c r="E50" s="62"/>
      <c r="F50" s="51"/>
      <c r="G50" s="64"/>
    </row>
    <row r="51" spans="1:7" ht="16.5" x14ac:dyDescent="0.3">
      <c r="A51" s="63" t="s">
        <v>198</v>
      </c>
      <c r="B51" s="51" t="s">
        <v>45</v>
      </c>
      <c r="C51" s="64">
        <v>100</v>
      </c>
      <c r="D51" s="80"/>
      <c r="E51" s="65"/>
      <c r="F51" s="51" t="s">
        <v>45</v>
      </c>
      <c r="G51" s="64">
        <v>100</v>
      </c>
    </row>
    <row r="52" spans="1:7" ht="16.5" x14ac:dyDescent="0.3">
      <c r="A52" s="151" t="s">
        <v>49</v>
      </c>
      <c r="B52" s="151"/>
      <c r="C52" s="67">
        <v>910</v>
      </c>
      <c r="D52" s="81"/>
      <c r="E52" s="61"/>
      <c r="F52" s="68" t="s">
        <v>49</v>
      </c>
      <c r="G52" s="67">
        <f>SUM(G44:G51)</f>
        <v>1030</v>
      </c>
    </row>
    <row r="53" spans="1:7" ht="16.5" x14ac:dyDescent="0.3">
      <c r="A53" s="152" t="s">
        <v>14</v>
      </c>
      <c r="B53" s="152"/>
      <c r="C53" s="152"/>
      <c r="D53" s="82"/>
      <c r="E53" s="62"/>
      <c r="F53" s="152" t="s">
        <v>14</v>
      </c>
      <c r="G53" s="152"/>
    </row>
    <row r="54" spans="1:7" ht="49.5" x14ac:dyDescent="0.25">
      <c r="A54" s="66" t="s">
        <v>210</v>
      </c>
      <c r="B54" s="51" t="s">
        <v>152</v>
      </c>
      <c r="C54" s="64">
        <v>75</v>
      </c>
      <c r="D54" s="80" t="s">
        <v>436</v>
      </c>
      <c r="E54" s="62"/>
      <c r="F54" s="51" t="s">
        <v>437</v>
      </c>
      <c r="G54" s="64">
        <v>100</v>
      </c>
    </row>
    <row r="55" spans="1:7" ht="16.5" x14ac:dyDescent="0.25">
      <c r="A55" s="63" t="s">
        <v>197</v>
      </c>
      <c r="B55" s="51" t="s">
        <v>11</v>
      </c>
      <c r="C55" s="64">
        <v>200</v>
      </c>
      <c r="D55" s="80"/>
      <c r="E55" s="62"/>
      <c r="F55" s="51" t="s">
        <v>11</v>
      </c>
      <c r="G55" s="64">
        <v>200</v>
      </c>
    </row>
    <row r="56" spans="1:7" ht="16.5" x14ac:dyDescent="0.3">
      <c r="A56" s="66" t="s">
        <v>198</v>
      </c>
      <c r="B56" s="51" t="s">
        <v>101</v>
      </c>
      <c r="C56" s="64">
        <v>100</v>
      </c>
      <c r="D56" s="80"/>
      <c r="E56" s="65"/>
      <c r="F56" s="51" t="s">
        <v>101</v>
      </c>
      <c r="G56" s="64">
        <v>100</v>
      </c>
    </row>
    <row r="57" spans="1:7" ht="16.5" x14ac:dyDescent="0.3">
      <c r="A57" s="151" t="s">
        <v>73</v>
      </c>
      <c r="B57" s="151"/>
      <c r="C57" s="67">
        <v>375</v>
      </c>
      <c r="D57" s="81"/>
      <c r="E57" s="71"/>
      <c r="F57" s="68" t="s">
        <v>73</v>
      </c>
      <c r="G57" s="67">
        <f>SUM(G54:G56)</f>
        <v>400</v>
      </c>
    </row>
    <row r="58" spans="1:7" ht="16.5" x14ac:dyDescent="0.3">
      <c r="A58" s="151" t="s">
        <v>361</v>
      </c>
      <c r="B58" s="151"/>
      <c r="C58" s="69">
        <v>2030</v>
      </c>
      <c r="D58" s="83"/>
      <c r="E58" s="47"/>
      <c r="F58" s="68" t="s">
        <v>361</v>
      </c>
      <c r="G58" s="69">
        <f>G52+G41+G57</f>
        <v>1530</v>
      </c>
    </row>
    <row r="59" spans="1:7" ht="16.5" x14ac:dyDescent="0.3">
      <c r="A59" s="153" t="s">
        <v>384</v>
      </c>
      <c r="B59" s="153"/>
      <c r="C59" s="153"/>
      <c r="D59" s="79"/>
      <c r="E59" s="65"/>
      <c r="F59" s="153" t="s">
        <v>384</v>
      </c>
      <c r="G59" s="153"/>
    </row>
    <row r="60" spans="1:7" ht="16.5" x14ac:dyDescent="0.3">
      <c r="A60" s="154" t="s">
        <v>100</v>
      </c>
      <c r="B60" s="154"/>
      <c r="C60" s="154"/>
      <c r="D60" s="95"/>
      <c r="E60" s="65"/>
      <c r="F60" s="154" t="s">
        <v>100</v>
      </c>
      <c r="G60" s="154"/>
    </row>
    <row r="61" spans="1:7" ht="16.5" x14ac:dyDescent="0.3">
      <c r="A61" s="63" t="s">
        <v>193</v>
      </c>
      <c r="B61" s="51" t="s">
        <v>43</v>
      </c>
      <c r="C61" s="64">
        <v>10</v>
      </c>
      <c r="D61" s="80"/>
      <c r="E61" s="65"/>
      <c r="F61" s="51" t="s">
        <v>43</v>
      </c>
      <c r="G61" s="64">
        <v>10</v>
      </c>
    </row>
    <row r="62" spans="1:7" ht="99" x14ac:dyDescent="0.3">
      <c r="A62" s="66" t="s">
        <v>211</v>
      </c>
      <c r="B62" s="51" t="s">
        <v>578</v>
      </c>
      <c r="C62" s="64">
        <v>130</v>
      </c>
      <c r="D62" s="80" t="s">
        <v>438</v>
      </c>
      <c r="E62" s="65"/>
      <c r="F62" s="51" t="s">
        <v>613</v>
      </c>
      <c r="G62" s="64">
        <v>105</v>
      </c>
    </row>
    <row r="63" spans="1:7" ht="16.5" x14ac:dyDescent="0.3">
      <c r="A63" s="66" t="s">
        <v>212</v>
      </c>
      <c r="B63" s="51" t="s">
        <v>153</v>
      </c>
      <c r="C63" s="64">
        <v>180</v>
      </c>
      <c r="D63" s="80"/>
      <c r="E63" s="65"/>
      <c r="F63" s="51" t="s">
        <v>153</v>
      </c>
      <c r="G63" s="64">
        <v>180</v>
      </c>
    </row>
    <row r="64" spans="1:7" ht="16.5" x14ac:dyDescent="0.3">
      <c r="A64" s="66" t="s">
        <v>213</v>
      </c>
      <c r="B64" s="51" t="s">
        <v>52</v>
      </c>
      <c r="C64" s="64">
        <v>200</v>
      </c>
      <c r="D64" s="80"/>
      <c r="E64" s="65"/>
      <c r="F64" s="51" t="s">
        <v>52</v>
      </c>
      <c r="G64" s="64">
        <v>200</v>
      </c>
    </row>
    <row r="65" spans="1:7" ht="16.5" x14ac:dyDescent="0.25">
      <c r="A65" s="66"/>
      <c r="B65" s="51" t="s">
        <v>91</v>
      </c>
      <c r="C65" s="64">
        <v>40</v>
      </c>
      <c r="D65" s="80" t="s">
        <v>425</v>
      </c>
      <c r="E65" s="61"/>
      <c r="F65" s="51" t="s">
        <v>426</v>
      </c>
      <c r="G65" s="64">
        <v>40</v>
      </c>
    </row>
    <row r="66" spans="1:7" ht="16.5" x14ac:dyDescent="0.25">
      <c r="A66" s="66" t="s">
        <v>198</v>
      </c>
      <c r="B66" s="51" t="s">
        <v>45</v>
      </c>
      <c r="C66" s="64">
        <v>100</v>
      </c>
      <c r="D66" s="80"/>
      <c r="E66" s="62"/>
      <c r="F66" s="51" t="s">
        <v>45</v>
      </c>
      <c r="G66" s="64">
        <v>100</v>
      </c>
    </row>
    <row r="67" spans="1:7" ht="16.5" x14ac:dyDescent="0.3">
      <c r="A67" s="151" t="s">
        <v>46</v>
      </c>
      <c r="B67" s="151"/>
      <c r="C67" s="67">
        <v>660</v>
      </c>
      <c r="D67" s="81"/>
      <c r="E67" s="62"/>
      <c r="F67" s="68" t="s">
        <v>46</v>
      </c>
      <c r="G67" s="67">
        <f>SUM(G61:G66)</f>
        <v>635</v>
      </c>
    </row>
    <row r="68" spans="1:7" ht="16.5" x14ac:dyDescent="0.25">
      <c r="A68" s="154" t="s">
        <v>13</v>
      </c>
      <c r="B68" s="154"/>
      <c r="C68" s="154"/>
      <c r="D68" s="95"/>
      <c r="E68" s="62"/>
      <c r="F68" s="154" t="s">
        <v>13</v>
      </c>
      <c r="G68" s="154"/>
    </row>
    <row r="69" spans="1:7" ht="16.5" x14ac:dyDescent="0.25">
      <c r="A69" s="63" t="s">
        <v>214</v>
      </c>
      <c r="B69" s="51" t="s">
        <v>168</v>
      </c>
      <c r="C69" s="64">
        <v>100</v>
      </c>
      <c r="D69" s="80"/>
      <c r="E69" s="62"/>
      <c r="F69" s="51" t="s">
        <v>168</v>
      </c>
      <c r="G69" s="64">
        <v>100</v>
      </c>
    </row>
    <row r="70" spans="1:7" ht="99" x14ac:dyDescent="0.25">
      <c r="A70" s="63" t="s">
        <v>215</v>
      </c>
      <c r="B70" s="51" t="s">
        <v>579</v>
      </c>
      <c r="C70" s="64">
        <v>275</v>
      </c>
      <c r="D70" s="80" t="s">
        <v>439</v>
      </c>
      <c r="E70" s="62"/>
      <c r="F70" s="51" t="s">
        <v>609</v>
      </c>
      <c r="G70" s="64">
        <v>275</v>
      </c>
    </row>
    <row r="71" spans="1:7" ht="33" x14ac:dyDescent="0.25">
      <c r="A71" s="63" t="s">
        <v>216</v>
      </c>
      <c r="B71" s="51" t="s">
        <v>580</v>
      </c>
      <c r="C71" s="64">
        <v>285</v>
      </c>
      <c r="D71" s="80" t="s">
        <v>440</v>
      </c>
      <c r="E71" s="62"/>
      <c r="F71" s="51" t="s">
        <v>614</v>
      </c>
      <c r="G71" s="64">
        <v>105</v>
      </c>
    </row>
    <row r="72" spans="1:7" ht="16.5" x14ac:dyDescent="0.25">
      <c r="A72" s="63"/>
      <c r="B72" s="51"/>
      <c r="C72" s="64"/>
      <c r="D72" s="80"/>
      <c r="E72" s="62"/>
      <c r="F72" s="51" t="s">
        <v>441</v>
      </c>
      <c r="G72" s="64">
        <v>180</v>
      </c>
    </row>
    <row r="73" spans="1:7" ht="33" x14ac:dyDescent="0.25">
      <c r="A73" s="63" t="s">
        <v>217</v>
      </c>
      <c r="B73" s="51" t="s">
        <v>53</v>
      </c>
      <c r="C73" s="64">
        <v>200</v>
      </c>
      <c r="D73" s="80"/>
      <c r="E73" s="62"/>
      <c r="F73" s="51" t="s">
        <v>53</v>
      </c>
      <c r="G73" s="64">
        <v>200</v>
      </c>
    </row>
    <row r="74" spans="1:7" ht="16.5" x14ac:dyDescent="0.25">
      <c r="A74" s="66"/>
      <c r="B74" s="51" t="s">
        <v>91</v>
      </c>
      <c r="C74" s="64">
        <v>30</v>
      </c>
      <c r="D74" s="80" t="s">
        <v>425</v>
      </c>
      <c r="E74" s="62"/>
      <c r="F74" s="51" t="s">
        <v>426</v>
      </c>
      <c r="G74" s="64">
        <v>80</v>
      </c>
    </row>
    <row r="75" spans="1:7" ht="16.5" x14ac:dyDescent="0.3">
      <c r="A75" s="66"/>
      <c r="B75" s="51" t="s">
        <v>146</v>
      </c>
      <c r="C75" s="64">
        <v>60</v>
      </c>
      <c r="D75" s="80" t="s">
        <v>425</v>
      </c>
      <c r="E75" s="65"/>
      <c r="F75" s="51"/>
      <c r="G75" s="64"/>
    </row>
    <row r="76" spans="1:7" ht="16.5" x14ac:dyDescent="0.25">
      <c r="A76" s="63" t="s">
        <v>198</v>
      </c>
      <c r="B76" s="51" t="s">
        <v>51</v>
      </c>
      <c r="C76" s="64">
        <v>1050</v>
      </c>
      <c r="D76" s="80"/>
      <c r="E76" s="61"/>
      <c r="F76" s="51" t="s">
        <v>51</v>
      </c>
      <c r="G76" s="64">
        <v>100</v>
      </c>
    </row>
    <row r="77" spans="1:7" ht="16.5" x14ac:dyDescent="0.3">
      <c r="A77" s="151" t="s">
        <v>49</v>
      </c>
      <c r="B77" s="151"/>
      <c r="C77" s="67">
        <v>900</v>
      </c>
      <c r="D77" s="81"/>
      <c r="E77" s="62"/>
      <c r="F77" s="68" t="s">
        <v>49</v>
      </c>
      <c r="G77" s="67">
        <f>SUM(G69:G76)</f>
        <v>1040</v>
      </c>
    </row>
    <row r="78" spans="1:7" ht="16.5" x14ac:dyDescent="0.3">
      <c r="A78" s="152" t="s">
        <v>14</v>
      </c>
      <c r="B78" s="152"/>
      <c r="C78" s="152"/>
      <c r="D78" s="82"/>
      <c r="E78" s="62"/>
      <c r="F78" s="152" t="s">
        <v>14</v>
      </c>
      <c r="G78" s="152"/>
    </row>
    <row r="79" spans="1:7" ht="99" x14ac:dyDescent="0.25">
      <c r="A79" s="66" t="s">
        <v>248</v>
      </c>
      <c r="B79" s="51" t="s">
        <v>154</v>
      </c>
      <c r="C79" s="64">
        <v>75</v>
      </c>
      <c r="D79" s="80" t="s">
        <v>442</v>
      </c>
      <c r="E79" s="62"/>
      <c r="F79" s="51" t="s">
        <v>443</v>
      </c>
      <c r="G79" s="64">
        <v>75</v>
      </c>
    </row>
    <row r="80" spans="1:7" ht="33" x14ac:dyDescent="0.3">
      <c r="A80" s="66"/>
      <c r="B80" s="51" t="s">
        <v>155</v>
      </c>
      <c r="C80" s="64">
        <v>200</v>
      </c>
      <c r="D80" s="80" t="s">
        <v>444</v>
      </c>
      <c r="E80" s="65"/>
      <c r="F80" s="51" t="s">
        <v>176</v>
      </c>
      <c r="G80" s="64">
        <v>200</v>
      </c>
    </row>
    <row r="81" spans="1:7" ht="16.5" x14ac:dyDescent="0.3">
      <c r="A81" s="66" t="s">
        <v>198</v>
      </c>
      <c r="B81" s="51" t="s">
        <v>57</v>
      </c>
      <c r="C81" s="64">
        <v>100</v>
      </c>
      <c r="D81" s="80"/>
      <c r="E81" s="71"/>
      <c r="F81" s="51" t="s">
        <v>57</v>
      </c>
      <c r="G81" s="64">
        <v>100</v>
      </c>
    </row>
    <row r="82" spans="1:7" ht="16.5" x14ac:dyDescent="0.3">
      <c r="A82" s="151" t="s">
        <v>73</v>
      </c>
      <c r="B82" s="151"/>
      <c r="C82" s="67">
        <v>375</v>
      </c>
      <c r="D82" s="81"/>
      <c r="E82" s="47"/>
      <c r="F82" s="68" t="s">
        <v>73</v>
      </c>
      <c r="G82" s="67">
        <f>SUM(G79:G81)</f>
        <v>375</v>
      </c>
    </row>
    <row r="83" spans="1:7" ht="16.5" x14ac:dyDescent="0.3">
      <c r="A83" s="151" t="s">
        <v>386</v>
      </c>
      <c r="B83" s="151"/>
      <c r="C83" s="69">
        <v>2085</v>
      </c>
      <c r="D83" s="83"/>
      <c r="E83" s="61"/>
      <c r="F83" s="68" t="s">
        <v>386</v>
      </c>
      <c r="G83" s="69">
        <f>G82+G77+G67</f>
        <v>2050</v>
      </c>
    </row>
    <row r="84" spans="1:7" ht="16.5" x14ac:dyDescent="0.25">
      <c r="A84" s="153" t="s">
        <v>387</v>
      </c>
      <c r="B84" s="153"/>
      <c r="C84" s="153"/>
      <c r="D84" s="79"/>
      <c r="E84" s="62"/>
      <c r="F84" s="153" t="s">
        <v>387</v>
      </c>
      <c r="G84" s="153"/>
    </row>
    <row r="85" spans="1:7" ht="16.5" x14ac:dyDescent="0.3">
      <c r="A85" s="154" t="s">
        <v>100</v>
      </c>
      <c r="B85" s="154"/>
      <c r="C85" s="154"/>
      <c r="D85" s="95"/>
      <c r="E85" s="65"/>
      <c r="F85" s="154" t="s">
        <v>100</v>
      </c>
      <c r="G85" s="154"/>
    </row>
    <row r="86" spans="1:7" ht="16.5" x14ac:dyDescent="0.3">
      <c r="A86" s="63" t="s">
        <v>193</v>
      </c>
      <c r="B86" s="51" t="s">
        <v>43</v>
      </c>
      <c r="C86" s="64">
        <v>10</v>
      </c>
      <c r="D86" s="80"/>
      <c r="E86" s="65"/>
      <c r="F86" s="51" t="s">
        <v>43</v>
      </c>
      <c r="G86" s="64">
        <v>10</v>
      </c>
    </row>
    <row r="87" spans="1:7" ht="16.5" x14ac:dyDescent="0.3">
      <c r="A87" s="63" t="s">
        <v>194</v>
      </c>
      <c r="B87" s="51" t="s">
        <v>44</v>
      </c>
      <c r="C87" s="64">
        <v>15</v>
      </c>
      <c r="D87" s="80"/>
      <c r="E87" s="65"/>
      <c r="F87" s="51" t="s">
        <v>44</v>
      </c>
      <c r="G87" s="64">
        <v>15</v>
      </c>
    </row>
    <row r="88" spans="1:7" ht="16.5" x14ac:dyDescent="0.3">
      <c r="A88" s="66" t="s">
        <v>218</v>
      </c>
      <c r="B88" s="51" t="s">
        <v>156</v>
      </c>
      <c r="C88" s="64">
        <v>50</v>
      </c>
      <c r="D88" s="80"/>
      <c r="E88" s="65"/>
      <c r="F88" s="51" t="s">
        <v>156</v>
      </c>
      <c r="G88" s="64">
        <v>50</v>
      </c>
    </row>
    <row r="89" spans="1:7" ht="49.5" x14ac:dyDescent="0.3">
      <c r="A89" s="63" t="s">
        <v>219</v>
      </c>
      <c r="B89" s="51" t="s">
        <v>83</v>
      </c>
      <c r="C89" s="64">
        <v>200</v>
      </c>
      <c r="D89" s="80" t="s">
        <v>445</v>
      </c>
      <c r="E89" s="65"/>
      <c r="F89" s="51" t="s">
        <v>446</v>
      </c>
      <c r="G89" s="64">
        <v>250</v>
      </c>
    </row>
    <row r="90" spans="1:7" ht="16.5" x14ac:dyDescent="0.3">
      <c r="A90" s="63"/>
      <c r="B90" s="51"/>
      <c r="C90" s="64"/>
      <c r="D90" s="80"/>
      <c r="E90" s="65"/>
      <c r="F90" s="51"/>
      <c r="G90" s="64"/>
    </row>
    <row r="91" spans="1:7" ht="16.5" x14ac:dyDescent="0.3">
      <c r="A91" s="63" t="s">
        <v>197</v>
      </c>
      <c r="B91" s="51" t="s">
        <v>11</v>
      </c>
      <c r="C91" s="64">
        <v>200</v>
      </c>
      <c r="D91" s="80"/>
      <c r="E91" s="65"/>
      <c r="F91" s="51" t="s">
        <v>11</v>
      </c>
      <c r="G91" s="64">
        <v>200</v>
      </c>
    </row>
    <row r="92" spans="1:7" ht="16.5" x14ac:dyDescent="0.25">
      <c r="A92" s="66"/>
      <c r="B92" s="51" t="s">
        <v>91</v>
      </c>
      <c r="C92" s="64">
        <v>40</v>
      </c>
      <c r="D92" s="80" t="s">
        <v>425</v>
      </c>
      <c r="E92" s="61"/>
      <c r="F92" s="51" t="s">
        <v>426</v>
      </c>
      <c r="G92" s="64">
        <v>40</v>
      </c>
    </row>
    <row r="93" spans="1:7" ht="16.5" x14ac:dyDescent="0.25">
      <c r="A93" s="63" t="s">
        <v>198</v>
      </c>
      <c r="B93" s="51" t="s">
        <v>51</v>
      </c>
      <c r="C93" s="64">
        <v>100</v>
      </c>
      <c r="D93" s="80"/>
      <c r="E93" s="62"/>
      <c r="F93" s="51" t="s">
        <v>51</v>
      </c>
      <c r="G93" s="64">
        <v>100</v>
      </c>
    </row>
    <row r="94" spans="1:7" ht="16.5" x14ac:dyDescent="0.3">
      <c r="A94" s="151" t="s">
        <v>46</v>
      </c>
      <c r="B94" s="151"/>
      <c r="C94" s="67">
        <v>615</v>
      </c>
      <c r="D94" s="81"/>
      <c r="E94" s="62"/>
      <c r="F94" s="68" t="s">
        <v>46</v>
      </c>
      <c r="G94" s="67">
        <f>SUM(G86:G93)</f>
        <v>665</v>
      </c>
    </row>
    <row r="95" spans="1:7" ht="16.5" x14ac:dyDescent="0.25">
      <c r="A95" s="154" t="s">
        <v>13</v>
      </c>
      <c r="B95" s="154"/>
      <c r="C95" s="154"/>
      <c r="D95" s="95"/>
      <c r="E95" s="62"/>
      <c r="F95" s="154" t="s">
        <v>13</v>
      </c>
      <c r="G95" s="154"/>
    </row>
    <row r="96" spans="1:7" ht="33" x14ac:dyDescent="0.25">
      <c r="A96" s="63" t="s">
        <v>229</v>
      </c>
      <c r="B96" s="51" t="s">
        <v>162</v>
      </c>
      <c r="C96" s="64">
        <v>100</v>
      </c>
      <c r="D96" s="80"/>
      <c r="E96" s="62"/>
      <c r="F96" s="51" t="s">
        <v>162</v>
      </c>
      <c r="G96" s="64">
        <v>100</v>
      </c>
    </row>
    <row r="97" spans="1:7" ht="33" x14ac:dyDescent="0.25">
      <c r="A97" s="66" t="s">
        <v>221</v>
      </c>
      <c r="B97" s="51" t="s">
        <v>581</v>
      </c>
      <c r="C97" s="64">
        <v>270</v>
      </c>
      <c r="D97" s="80"/>
      <c r="E97" s="62"/>
      <c r="F97" s="51" t="s">
        <v>602</v>
      </c>
      <c r="G97" s="64">
        <v>275</v>
      </c>
    </row>
    <row r="98" spans="1:7" ht="16.5" x14ac:dyDescent="0.25">
      <c r="A98" s="63" t="s">
        <v>222</v>
      </c>
      <c r="B98" s="51" t="s">
        <v>158</v>
      </c>
      <c r="C98" s="64">
        <v>100</v>
      </c>
      <c r="D98" s="80"/>
      <c r="E98" s="62"/>
      <c r="F98" s="51" t="s">
        <v>158</v>
      </c>
      <c r="G98" s="64">
        <v>100</v>
      </c>
    </row>
    <row r="99" spans="1:7" ht="82.5" x14ac:dyDescent="0.25">
      <c r="A99" s="63" t="s">
        <v>223</v>
      </c>
      <c r="B99" s="51" t="s">
        <v>169</v>
      </c>
      <c r="C99" s="64">
        <v>180</v>
      </c>
      <c r="D99" s="80" t="s">
        <v>447</v>
      </c>
      <c r="E99" s="62"/>
      <c r="F99" s="51" t="s">
        <v>448</v>
      </c>
      <c r="G99" s="64">
        <v>180</v>
      </c>
    </row>
    <row r="100" spans="1:7" ht="16.5" x14ac:dyDescent="0.25">
      <c r="A100" s="63" t="s">
        <v>224</v>
      </c>
      <c r="B100" s="51" t="s">
        <v>54</v>
      </c>
      <c r="C100" s="64">
        <v>200</v>
      </c>
      <c r="D100" s="80"/>
      <c r="E100" s="62"/>
      <c r="F100" s="51" t="s">
        <v>54</v>
      </c>
      <c r="G100" s="64">
        <v>200</v>
      </c>
    </row>
    <row r="101" spans="1:7" ht="16.5" x14ac:dyDescent="0.3">
      <c r="A101" s="66"/>
      <c r="B101" s="51" t="s">
        <v>91</v>
      </c>
      <c r="C101" s="64">
        <v>30</v>
      </c>
      <c r="D101" s="80" t="s">
        <v>425</v>
      </c>
      <c r="E101" s="65"/>
      <c r="F101" s="51" t="s">
        <v>426</v>
      </c>
      <c r="G101" s="64">
        <v>120</v>
      </c>
    </row>
    <row r="102" spans="1:7" ht="16.5" x14ac:dyDescent="0.25">
      <c r="A102" s="66"/>
      <c r="B102" s="51" t="s">
        <v>146</v>
      </c>
      <c r="C102" s="64">
        <v>60</v>
      </c>
      <c r="D102" s="80" t="s">
        <v>425</v>
      </c>
      <c r="E102" s="61"/>
      <c r="F102" s="51"/>
      <c r="G102" s="64"/>
    </row>
    <row r="103" spans="1:7" ht="16.5" x14ac:dyDescent="0.25">
      <c r="A103" s="63" t="s">
        <v>198</v>
      </c>
      <c r="B103" s="51" t="s">
        <v>45</v>
      </c>
      <c r="C103" s="64">
        <v>100</v>
      </c>
      <c r="D103" s="80"/>
      <c r="E103" s="62"/>
      <c r="F103" s="51" t="s">
        <v>45</v>
      </c>
      <c r="G103" s="64">
        <v>100</v>
      </c>
    </row>
    <row r="104" spans="1:7" ht="16.5" x14ac:dyDescent="0.3">
      <c r="A104" s="151" t="s">
        <v>49</v>
      </c>
      <c r="B104" s="151"/>
      <c r="C104" s="67">
        <v>1040</v>
      </c>
      <c r="D104" s="81"/>
      <c r="E104" s="62"/>
      <c r="F104" s="68" t="s">
        <v>49</v>
      </c>
      <c r="G104" s="67">
        <f>SUM(G96:G103)</f>
        <v>1075</v>
      </c>
    </row>
    <row r="105" spans="1:7" ht="16.5" x14ac:dyDescent="0.3">
      <c r="A105" s="152" t="s">
        <v>14</v>
      </c>
      <c r="B105" s="152"/>
      <c r="C105" s="152"/>
      <c r="D105" s="82"/>
      <c r="E105" s="62"/>
      <c r="F105" s="152" t="s">
        <v>14</v>
      </c>
      <c r="G105" s="152"/>
    </row>
    <row r="106" spans="1:7" ht="99" x14ac:dyDescent="0.3">
      <c r="A106" s="63" t="s">
        <v>225</v>
      </c>
      <c r="B106" s="51" t="s">
        <v>159</v>
      </c>
      <c r="C106" s="64">
        <v>75</v>
      </c>
      <c r="D106" s="80" t="s">
        <v>449</v>
      </c>
      <c r="E106" s="65"/>
      <c r="F106" s="51" t="s">
        <v>572</v>
      </c>
      <c r="G106" s="64">
        <v>50</v>
      </c>
    </row>
    <row r="107" spans="1:7" ht="49.5" x14ac:dyDescent="0.3">
      <c r="A107" s="70"/>
      <c r="B107" s="51" t="s">
        <v>151</v>
      </c>
      <c r="C107" s="64">
        <v>200</v>
      </c>
      <c r="D107" s="80" t="s">
        <v>435</v>
      </c>
      <c r="E107" s="71"/>
      <c r="F107" s="51" t="s">
        <v>412</v>
      </c>
      <c r="G107" s="64">
        <v>200</v>
      </c>
    </row>
    <row r="108" spans="1:7" ht="16.5" x14ac:dyDescent="0.25">
      <c r="A108" s="63" t="s">
        <v>198</v>
      </c>
      <c r="B108" s="51" t="s">
        <v>85</v>
      </c>
      <c r="C108" s="64">
        <v>100</v>
      </c>
      <c r="D108" s="80"/>
      <c r="E108" s="47"/>
      <c r="F108" s="51" t="s">
        <v>85</v>
      </c>
      <c r="G108" s="64">
        <v>100</v>
      </c>
    </row>
    <row r="109" spans="1:7" ht="16.5" x14ac:dyDescent="0.3">
      <c r="A109" s="151" t="s">
        <v>73</v>
      </c>
      <c r="B109" s="151"/>
      <c r="C109" s="67">
        <v>375</v>
      </c>
      <c r="D109" s="81"/>
      <c r="E109" s="61"/>
      <c r="F109" s="68" t="s">
        <v>73</v>
      </c>
      <c r="G109" s="67">
        <f>SUM(G106:G108)</f>
        <v>350</v>
      </c>
    </row>
    <row r="110" spans="1:7" ht="16.5" x14ac:dyDescent="0.3">
      <c r="A110" s="151" t="s">
        <v>362</v>
      </c>
      <c r="B110" s="151"/>
      <c r="C110" s="69">
        <v>2030</v>
      </c>
      <c r="D110" s="83"/>
      <c r="E110" s="62"/>
      <c r="F110" s="68" t="s">
        <v>362</v>
      </c>
      <c r="G110" s="69">
        <f>G109+G104+G94</f>
        <v>2090</v>
      </c>
    </row>
    <row r="111" spans="1:7" ht="16.5" x14ac:dyDescent="0.3">
      <c r="A111" s="153" t="s">
        <v>388</v>
      </c>
      <c r="B111" s="153"/>
      <c r="C111" s="153"/>
      <c r="D111" s="79"/>
      <c r="E111" s="65"/>
      <c r="F111" s="153" t="s">
        <v>388</v>
      </c>
      <c r="G111" s="153"/>
    </row>
    <row r="112" spans="1:7" ht="16.5" x14ac:dyDescent="0.3">
      <c r="A112" s="154" t="s">
        <v>100</v>
      </c>
      <c r="B112" s="154"/>
      <c r="C112" s="154"/>
      <c r="D112" s="95"/>
      <c r="E112" s="65"/>
      <c r="F112" s="154" t="s">
        <v>100</v>
      </c>
      <c r="G112" s="154"/>
    </row>
    <row r="113" spans="1:7" ht="16.5" x14ac:dyDescent="0.3">
      <c r="A113" s="63" t="s">
        <v>193</v>
      </c>
      <c r="B113" s="51" t="s">
        <v>43</v>
      </c>
      <c r="C113" s="64">
        <v>10</v>
      </c>
      <c r="D113" s="80"/>
      <c r="E113" s="65"/>
      <c r="F113" s="51" t="s">
        <v>43</v>
      </c>
      <c r="G113" s="64">
        <v>10</v>
      </c>
    </row>
    <row r="114" spans="1:7" ht="99" x14ac:dyDescent="0.3">
      <c r="A114" s="63" t="s">
        <v>226</v>
      </c>
      <c r="B114" s="51" t="s">
        <v>160</v>
      </c>
      <c r="C114" s="64">
        <v>100</v>
      </c>
      <c r="D114" s="80" t="s">
        <v>438</v>
      </c>
      <c r="E114" s="65"/>
      <c r="F114" s="51" t="s">
        <v>450</v>
      </c>
      <c r="G114" s="64">
        <v>100</v>
      </c>
    </row>
    <row r="115" spans="1:7" ht="99" x14ac:dyDescent="0.25">
      <c r="A115" s="66" t="s">
        <v>227</v>
      </c>
      <c r="B115" s="51" t="s">
        <v>161</v>
      </c>
      <c r="C115" s="64">
        <v>180</v>
      </c>
      <c r="D115" s="80" t="s">
        <v>451</v>
      </c>
      <c r="E115" s="61"/>
      <c r="F115" s="51" t="s">
        <v>452</v>
      </c>
      <c r="G115" s="64">
        <v>180</v>
      </c>
    </row>
    <row r="116" spans="1:7" ht="49.5" x14ac:dyDescent="0.25">
      <c r="A116" s="63" t="s">
        <v>228</v>
      </c>
      <c r="B116" s="51" t="s">
        <v>12</v>
      </c>
      <c r="C116" s="64">
        <v>200</v>
      </c>
      <c r="D116" s="80" t="s">
        <v>453</v>
      </c>
      <c r="E116" s="62"/>
      <c r="F116" s="51" t="s">
        <v>385</v>
      </c>
      <c r="G116" s="64">
        <v>200</v>
      </c>
    </row>
    <row r="117" spans="1:7" ht="16.5" x14ac:dyDescent="0.25">
      <c r="A117" s="66"/>
      <c r="B117" s="51" t="s">
        <v>91</v>
      </c>
      <c r="C117" s="64">
        <v>40</v>
      </c>
      <c r="D117" s="80"/>
      <c r="E117" s="62"/>
      <c r="F117" s="51" t="s">
        <v>426</v>
      </c>
      <c r="G117" s="64">
        <v>40</v>
      </c>
    </row>
    <row r="118" spans="1:7" ht="16.5" x14ac:dyDescent="0.25">
      <c r="A118" s="63" t="s">
        <v>198</v>
      </c>
      <c r="B118" s="51" t="s">
        <v>45</v>
      </c>
      <c r="C118" s="64">
        <v>100</v>
      </c>
      <c r="D118" s="80"/>
      <c r="E118" s="62"/>
      <c r="F118" s="51" t="s">
        <v>45</v>
      </c>
      <c r="G118" s="64">
        <v>100</v>
      </c>
    </row>
    <row r="119" spans="1:7" ht="16.5" x14ac:dyDescent="0.3">
      <c r="A119" s="151" t="s">
        <v>46</v>
      </c>
      <c r="B119" s="151"/>
      <c r="C119" s="67">
        <v>630</v>
      </c>
      <c r="D119" s="81"/>
      <c r="E119" s="62"/>
      <c r="F119" s="68" t="s">
        <v>46</v>
      </c>
      <c r="G119" s="67">
        <f>SUM(G113:G118)</f>
        <v>630</v>
      </c>
    </row>
    <row r="120" spans="1:7" ht="16.5" x14ac:dyDescent="0.25">
      <c r="A120" s="154" t="s">
        <v>13</v>
      </c>
      <c r="B120" s="154"/>
      <c r="C120" s="154"/>
      <c r="D120" s="95"/>
      <c r="E120" s="62"/>
      <c r="F120" s="154" t="s">
        <v>13</v>
      </c>
      <c r="G120" s="154"/>
    </row>
    <row r="121" spans="1:7" ht="33" x14ac:dyDescent="0.25">
      <c r="A121" s="63" t="s">
        <v>220</v>
      </c>
      <c r="B121" s="51" t="s">
        <v>157</v>
      </c>
      <c r="C121" s="64">
        <v>100</v>
      </c>
      <c r="D121" s="80"/>
      <c r="E121" s="62"/>
      <c r="F121" s="51" t="s">
        <v>157</v>
      </c>
      <c r="G121" s="64">
        <v>100</v>
      </c>
    </row>
    <row r="122" spans="1:7" ht="49.5" x14ac:dyDescent="0.25">
      <c r="A122" s="72" t="s">
        <v>230</v>
      </c>
      <c r="B122" s="51" t="s">
        <v>582</v>
      </c>
      <c r="C122" s="64">
        <v>270</v>
      </c>
      <c r="D122" s="80" t="s">
        <v>454</v>
      </c>
      <c r="E122" s="62"/>
      <c r="F122" s="51" t="s">
        <v>615</v>
      </c>
      <c r="G122" s="64">
        <v>265</v>
      </c>
    </row>
    <row r="123" spans="1:7" ht="49.5" x14ac:dyDescent="0.25">
      <c r="A123" s="66" t="s">
        <v>231</v>
      </c>
      <c r="B123" s="51" t="s">
        <v>163</v>
      </c>
      <c r="C123" s="64">
        <v>280</v>
      </c>
      <c r="D123" s="80" t="s">
        <v>454</v>
      </c>
      <c r="E123" s="62"/>
      <c r="F123" s="51" t="s">
        <v>428</v>
      </c>
      <c r="G123" s="64">
        <v>100</v>
      </c>
    </row>
    <row r="124" spans="1:7" ht="16.5" x14ac:dyDescent="0.25">
      <c r="A124" s="66"/>
      <c r="B124" s="51"/>
      <c r="C124" s="64"/>
      <c r="D124" s="80"/>
      <c r="E124" s="62"/>
      <c r="F124" s="51" t="s">
        <v>400</v>
      </c>
      <c r="G124" s="64">
        <v>180</v>
      </c>
    </row>
    <row r="125" spans="1:7" ht="16.5" x14ac:dyDescent="0.3">
      <c r="A125" s="63" t="s">
        <v>217</v>
      </c>
      <c r="B125" s="51" t="s">
        <v>84</v>
      </c>
      <c r="C125" s="64">
        <v>200</v>
      </c>
      <c r="D125" s="80"/>
      <c r="E125" s="65"/>
      <c r="F125" s="51" t="s">
        <v>84</v>
      </c>
      <c r="G125" s="64">
        <v>200</v>
      </c>
    </row>
    <row r="126" spans="1:7" ht="16.5" x14ac:dyDescent="0.25">
      <c r="A126" s="66"/>
      <c r="B126" s="51" t="s">
        <v>91</v>
      </c>
      <c r="C126" s="64">
        <v>30</v>
      </c>
      <c r="D126" s="80" t="s">
        <v>425</v>
      </c>
      <c r="E126" s="61"/>
      <c r="F126" s="51" t="s">
        <v>426</v>
      </c>
      <c r="G126" s="64">
        <v>90</v>
      </c>
    </row>
    <row r="127" spans="1:7" ht="16.5" x14ac:dyDescent="0.25">
      <c r="A127" s="66"/>
      <c r="B127" s="51" t="s">
        <v>146</v>
      </c>
      <c r="C127" s="64">
        <v>60</v>
      </c>
      <c r="D127" s="80" t="s">
        <v>425</v>
      </c>
      <c r="E127" s="62"/>
      <c r="F127" s="51"/>
      <c r="G127" s="64"/>
    </row>
    <row r="128" spans="1:7" ht="16.5" x14ac:dyDescent="0.25">
      <c r="A128" s="63" t="s">
        <v>198</v>
      </c>
      <c r="B128" s="51" t="s">
        <v>51</v>
      </c>
      <c r="C128" s="64">
        <v>100</v>
      </c>
      <c r="D128" s="80"/>
      <c r="E128" s="62"/>
      <c r="F128" s="51" t="s">
        <v>51</v>
      </c>
      <c r="G128" s="64">
        <v>100</v>
      </c>
    </row>
    <row r="129" spans="1:7" ht="16.5" x14ac:dyDescent="0.3">
      <c r="A129" s="155" t="s">
        <v>49</v>
      </c>
      <c r="B129" s="156"/>
      <c r="C129" s="67">
        <v>1040</v>
      </c>
      <c r="D129" s="81"/>
      <c r="E129" s="62"/>
      <c r="F129" s="96" t="s">
        <v>49</v>
      </c>
      <c r="G129" s="67">
        <f>SUM(G121:G128)</f>
        <v>1035</v>
      </c>
    </row>
    <row r="130" spans="1:7" ht="16.5" x14ac:dyDescent="0.3">
      <c r="A130" s="152" t="s">
        <v>14</v>
      </c>
      <c r="B130" s="152"/>
      <c r="C130" s="152"/>
      <c r="D130" s="82"/>
      <c r="E130" s="65"/>
      <c r="F130" s="152" t="s">
        <v>14</v>
      </c>
      <c r="G130" s="152"/>
    </row>
    <row r="131" spans="1:7" ht="49.5" x14ac:dyDescent="0.3">
      <c r="A131" s="63" t="s">
        <v>262</v>
      </c>
      <c r="B131" s="51" t="s">
        <v>164</v>
      </c>
      <c r="C131" s="64">
        <v>75</v>
      </c>
      <c r="D131" s="80" t="s">
        <v>455</v>
      </c>
      <c r="E131" s="71"/>
      <c r="F131" s="51" t="s">
        <v>437</v>
      </c>
      <c r="G131" s="64">
        <v>100</v>
      </c>
    </row>
    <row r="132" spans="1:7" ht="16.5" x14ac:dyDescent="0.25">
      <c r="A132" s="70"/>
      <c r="B132" s="51" t="s">
        <v>165</v>
      </c>
      <c r="C132" s="64">
        <v>200</v>
      </c>
      <c r="D132" s="80"/>
      <c r="E132" s="47"/>
      <c r="F132" s="51" t="s">
        <v>165</v>
      </c>
      <c r="G132" s="64">
        <v>200</v>
      </c>
    </row>
    <row r="133" spans="1:7" ht="16.5" x14ac:dyDescent="0.25">
      <c r="A133" s="66" t="s">
        <v>198</v>
      </c>
      <c r="B133" s="51" t="s">
        <v>147</v>
      </c>
      <c r="C133" s="64">
        <v>150</v>
      </c>
      <c r="D133" s="80"/>
      <c r="E133" s="61"/>
      <c r="F133" s="51" t="s">
        <v>147</v>
      </c>
      <c r="G133" s="64">
        <v>150</v>
      </c>
    </row>
    <row r="134" spans="1:7" ht="16.5" x14ac:dyDescent="0.3">
      <c r="A134" s="151" t="s">
        <v>73</v>
      </c>
      <c r="B134" s="151"/>
      <c r="C134" s="67">
        <v>425</v>
      </c>
      <c r="D134" s="81"/>
      <c r="E134" s="62"/>
      <c r="F134" s="68" t="s">
        <v>73</v>
      </c>
      <c r="G134" s="67">
        <f>SUM(G131:G133)</f>
        <v>450</v>
      </c>
    </row>
    <row r="135" spans="1:7" ht="16.5" x14ac:dyDescent="0.3">
      <c r="A135" s="151" t="s">
        <v>389</v>
      </c>
      <c r="B135" s="151"/>
      <c r="C135" s="69">
        <v>2095</v>
      </c>
      <c r="D135" s="83"/>
      <c r="E135" s="62"/>
      <c r="F135" s="68" t="s">
        <v>389</v>
      </c>
      <c r="G135" s="69">
        <f>G119+G129+G134</f>
        <v>2115</v>
      </c>
    </row>
    <row r="136" spans="1:7" ht="16.5" x14ac:dyDescent="0.25">
      <c r="A136" s="153" t="s">
        <v>390</v>
      </c>
      <c r="B136" s="153"/>
      <c r="C136" s="153"/>
      <c r="D136" s="79"/>
      <c r="E136" s="61"/>
      <c r="F136" s="153" t="s">
        <v>390</v>
      </c>
      <c r="G136" s="153"/>
    </row>
    <row r="137" spans="1:7" ht="16.5" x14ac:dyDescent="0.25">
      <c r="A137" s="154" t="s">
        <v>100</v>
      </c>
      <c r="B137" s="154"/>
      <c r="C137" s="154"/>
      <c r="D137" s="95"/>
      <c r="E137" s="61"/>
      <c r="F137" s="154" t="s">
        <v>100</v>
      </c>
      <c r="G137" s="154"/>
    </row>
    <row r="138" spans="1:7" ht="16.5" x14ac:dyDescent="0.25">
      <c r="A138" s="63" t="s">
        <v>193</v>
      </c>
      <c r="B138" s="51" t="s">
        <v>43</v>
      </c>
      <c r="C138" s="64">
        <v>10</v>
      </c>
      <c r="D138" s="80"/>
      <c r="E138" s="61"/>
      <c r="F138" s="51" t="s">
        <v>43</v>
      </c>
      <c r="G138" s="64">
        <v>10</v>
      </c>
    </row>
    <row r="139" spans="1:7" ht="16.5" x14ac:dyDescent="0.25">
      <c r="A139" s="63" t="s">
        <v>194</v>
      </c>
      <c r="B139" s="51" t="s">
        <v>44</v>
      </c>
      <c r="C139" s="64">
        <v>15</v>
      </c>
      <c r="D139" s="80"/>
      <c r="E139" s="61"/>
      <c r="F139" s="51" t="s">
        <v>44</v>
      </c>
      <c r="G139" s="64">
        <v>20</v>
      </c>
    </row>
    <row r="140" spans="1:7" ht="16.5" x14ac:dyDescent="0.25">
      <c r="A140" s="63" t="s">
        <v>195</v>
      </c>
      <c r="B140" s="51" t="s">
        <v>75</v>
      </c>
      <c r="C140" s="64">
        <v>40</v>
      </c>
      <c r="D140" s="80"/>
      <c r="E140" s="62"/>
      <c r="F140" s="51" t="s">
        <v>75</v>
      </c>
      <c r="G140" s="64">
        <v>40</v>
      </c>
    </row>
    <row r="141" spans="1:7" ht="33" x14ac:dyDescent="0.25">
      <c r="A141" s="63" t="s">
        <v>232</v>
      </c>
      <c r="B141" s="51" t="s">
        <v>80</v>
      </c>
      <c r="C141" s="64">
        <v>210</v>
      </c>
      <c r="D141" s="80"/>
      <c r="E141" s="62"/>
      <c r="F141" s="51" t="s">
        <v>480</v>
      </c>
      <c r="G141" s="64">
        <v>250</v>
      </c>
    </row>
    <row r="142" spans="1:7" ht="16.5" x14ac:dyDescent="0.25">
      <c r="A142" s="63"/>
      <c r="B142" s="51"/>
      <c r="C142" s="64"/>
      <c r="D142" s="80"/>
      <c r="E142" s="62"/>
      <c r="F142" s="51"/>
      <c r="G142" s="64"/>
    </row>
    <row r="143" spans="1:7" ht="16.5" x14ac:dyDescent="0.25">
      <c r="A143" s="66" t="s">
        <v>197</v>
      </c>
      <c r="B143" s="51" t="s">
        <v>55</v>
      </c>
      <c r="C143" s="64">
        <v>200</v>
      </c>
      <c r="D143" s="80"/>
      <c r="E143" s="62"/>
      <c r="F143" s="51" t="s">
        <v>55</v>
      </c>
      <c r="G143" s="64">
        <v>200</v>
      </c>
    </row>
    <row r="144" spans="1:7" ht="16.5" x14ac:dyDescent="0.25">
      <c r="A144" s="66"/>
      <c r="B144" s="51" t="s">
        <v>91</v>
      </c>
      <c r="C144" s="64">
        <v>40</v>
      </c>
      <c r="D144" s="80" t="s">
        <v>425</v>
      </c>
      <c r="E144" s="62"/>
      <c r="F144" s="51" t="s">
        <v>426</v>
      </c>
      <c r="G144" s="64">
        <v>50</v>
      </c>
    </row>
    <row r="145" spans="1:7" ht="16.5" x14ac:dyDescent="0.25">
      <c r="A145" s="63" t="s">
        <v>198</v>
      </c>
      <c r="B145" s="51" t="s">
        <v>51</v>
      </c>
      <c r="C145" s="64">
        <v>100</v>
      </c>
      <c r="D145" s="80"/>
      <c r="E145" s="62"/>
      <c r="F145" s="51" t="s">
        <v>51</v>
      </c>
      <c r="G145" s="64">
        <v>100</v>
      </c>
    </row>
    <row r="146" spans="1:7" ht="16.5" x14ac:dyDescent="0.3">
      <c r="A146" s="151" t="s">
        <v>46</v>
      </c>
      <c r="B146" s="151"/>
      <c r="C146" s="67">
        <v>615</v>
      </c>
      <c r="D146" s="81"/>
      <c r="E146" s="62"/>
      <c r="F146" s="68" t="s">
        <v>46</v>
      </c>
      <c r="G146" s="67">
        <f>SUM(G138:G145)</f>
        <v>670</v>
      </c>
    </row>
    <row r="147" spans="1:7" ht="16.5" x14ac:dyDescent="0.3">
      <c r="A147" s="154" t="s">
        <v>13</v>
      </c>
      <c r="B147" s="154"/>
      <c r="C147" s="154"/>
      <c r="D147" s="95"/>
      <c r="E147" s="65"/>
      <c r="F147" s="154" t="s">
        <v>13</v>
      </c>
      <c r="G147" s="154"/>
    </row>
    <row r="148" spans="1:7" ht="16.5" x14ac:dyDescent="0.25">
      <c r="A148" s="63" t="s">
        <v>233</v>
      </c>
      <c r="B148" s="51" t="s">
        <v>166</v>
      </c>
      <c r="C148" s="64">
        <v>100</v>
      </c>
      <c r="D148" s="80"/>
      <c r="E148" s="61"/>
      <c r="F148" s="51" t="s">
        <v>166</v>
      </c>
      <c r="G148" s="64">
        <v>100</v>
      </c>
    </row>
    <row r="149" spans="1:7" ht="33" x14ac:dyDescent="0.25">
      <c r="A149" s="66" t="s">
        <v>234</v>
      </c>
      <c r="B149" s="51" t="s">
        <v>583</v>
      </c>
      <c r="C149" s="64">
        <v>265</v>
      </c>
      <c r="D149" s="80"/>
      <c r="E149" s="62"/>
      <c r="F149" s="51" t="s">
        <v>583</v>
      </c>
      <c r="G149" s="64">
        <v>265</v>
      </c>
    </row>
    <row r="150" spans="1:7" ht="99" x14ac:dyDescent="0.25">
      <c r="A150" s="66" t="s">
        <v>235</v>
      </c>
      <c r="B150" s="51" t="s">
        <v>584</v>
      </c>
      <c r="C150" s="64">
        <v>130</v>
      </c>
      <c r="D150" s="80" t="s">
        <v>438</v>
      </c>
      <c r="E150" s="62"/>
      <c r="F150" s="51" t="s">
        <v>616</v>
      </c>
      <c r="G150" s="64">
        <v>105</v>
      </c>
    </row>
    <row r="151" spans="1:7" ht="16.5" x14ac:dyDescent="0.25">
      <c r="A151" s="63" t="s">
        <v>201</v>
      </c>
      <c r="B151" s="51" t="s">
        <v>47</v>
      </c>
      <c r="C151" s="64">
        <v>180</v>
      </c>
      <c r="D151" s="80"/>
      <c r="E151" s="62"/>
      <c r="F151" s="51" t="s">
        <v>47</v>
      </c>
      <c r="G151" s="64">
        <v>180</v>
      </c>
    </row>
    <row r="152" spans="1:7" ht="16.5" x14ac:dyDescent="0.3">
      <c r="A152" s="66" t="s">
        <v>236</v>
      </c>
      <c r="B152" s="51" t="s">
        <v>56</v>
      </c>
      <c r="C152" s="64">
        <v>200</v>
      </c>
      <c r="D152" s="80"/>
      <c r="E152" s="65"/>
      <c r="F152" s="51" t="s">
        <v>56</v>
      </c>
      <c r="G152" s="64">
        <v>200</v>
      </c>
    </row>
    <row r="153" spans="1:7" ht="16.5" x14ac:dyDescent="0.3">
      <c r="A153" s="66"/>
      <c r="B153" s="51" t="s">
        <v>91</v>
      </c>
      <c r="C153" s="64">
        <v>30</v>
      </c>
      <c r="D153" s="80" t="s">
        <v>425</v>
      </c>
      <c r="E153" s="71"/>
      <c r="F153" s="51" t="s">
        <v>426</v>
      </c>
      <c r="G153" s="64">
        <v>70</v>
      </c>
    </row>
    <row r="154" spans="1:7" ht="16.5" x14ac:dyDescent="0.25">
      <c r="A154" s="66"/>
      <c r="B154" s="51" t="s">
        <v>146</v>
      </c>
      <c r="C154" s="64">
        <v>60</v>
      </c>
      <c r="D154" s="80" t="s">
        <v>425</v>
      </c>
      <c r="E154" s="47"/>
      <c r="F154" s="51"/>
      <c r="G154" s="64"/>
    </row>
    <row r="155" spans="1:7" ht="16.5" x14ac:dyDescent="0.25">
      <c r="A155" s="63" t="s">
        <v>198</v>
      </c>
      <c r="B155" s="51" t="s">
        <v>45</v>
      </c>
      <c r="C155" s="64">
        <v>100</v>
      </c>
      <c r="D155" s="80"/>
      <c r="E155" s="57"/>
      <c r="F155" s="51" t="s">
        <v>45</v>
      </c>
      <c r="G155" s="64">
        <v>100</v>
      </c>
    </row>
    <row r="156" spans="1:7" ht="16.5" x14ac:dyDescent="0.3">
      <c r="A156" s="151" t="s">
        <v>49</v>
      </c>
      <c r="B156" s="151"/>
      <c r="C156" s="67">
        <v>1065</v>
      </c>
      <c r="D156" s="81"/>
      <c r="E156" s="62"/>
      <c r="F156" s="68" t="s">
        <v>49</v>
      </c>
      <c r="G156" s="67">
        <f>SUM(G148:G155)</f>
        <v>1020</v>
      </c>
    </row>
    <row r="157" spans="1:7" ht="16.5" x14ac:dyDescent="0.3">
      <c r="A157" s="152" t="s">
        <v>14</v>
      </c>
      <c r="B157" s="152"/>
      <c r="C157" s="152"/>
      <c r="D157" s="82"/>
      <c r="E157" s="62"/>
      <c r="F157" s="152" t="s">
        <v>14</v>
      </c>
      <c r="G157" s="152"/>
    </row>
    <row r="158" spans="1:7" ht="49.5" x14ac:dyDescent="0.25">
      <c r="A158" s="63" t="s">
        <v>237</v>
      </c>
      <c r="B158" s="51" t="s">
        <v>167</v>
      </c>
      <c r="C158" s="64">
        <v>80</v>
      </c>
      <c r="D158" s="80" t="s">
        <v>455</v>
      </c>
      <c r="E158" s="62"/>
      <c r="F158" s="51" t="s">
        <v>443</v>
      </c>
      <c r="G158" s="64">
        <v>75</v>
      </c>
    </row>
    <row r="159" spans="1:7" ht="16.5" x14ac:dyDescent="0.25">
      <c r="A159" s="63" t="s">
        <v>197</v>
      </c>
      <c r="B159" s="51" t="s">
        <v>11</v>
      </c>
      <c r="C159" s="64">
        <v>200</v>
      </c>
      <c r="D159" s="80"/>
      <c r="E159" s="62"/>
      <c r="F159" s="51" t="s">
        <v>11</v>
      </c>
      <c r="G159" s="64">
        <v>200</v>
      </c>
    </row>
    <row r="160" spans="1:7" ht="16.5" x14ac:dyDescent="0.25">
      <c r="A160" s="63" t="s">
        <v>198</v>
      </c>
      <c r="B160" s="51" t="s">
        <v>45</v>
      </c>
      <c r="C160" s="64">
        <v>100</v>
      </c>
      <c r="D160" s="80"/>
      <c r="E160" s="62"/>
      <c r="F160" s="51" t="s">
        <v>45</v>
      </c>
      <c r="G160" s="64">
        <v>100</v>
      </c>
    </row>
    <row r="161" spans="1:7" ht="16.5" x14ac:dyDescent="0.3">
      <c r="A161" s="151" t="s">
        <v>73</v>
      </c>
      <c r="B161" s="151"/>
      <c r="C161" s="67">
        <v>380</v>
      </c>
      <c r="D161" s="81"/>
      <c r="E161" s="62"/>
      <c r="F161" s="68" t="s">
        <v>73</v>
      </c>
      <c r="G161" s="67">
        <f>SUM(G158:G160)</f>
        <v>375</v>
      </c>
    </row>
    <row r="162" spans="1:7" ht="16.5" x14ac:dyDescent="0.3">
      <c r="A162" s="151" t="s">
        <v>363</v>
      </c>
      <c r="B162" s="151"/>
      <c r="C162" s="69">
        <v>2060</v>
      </c>
      <c r="D162" s="83"/>
      <c r="E162" s="65"/>
      <c r="F162" s="68" t="s">
        <v>363</v>
      </c>
      <c r="G162" s="69">
        <f>G161+G156+G146</f>
        <v>2065</v>
      </c>
    </row>
    <row r="163" spans="1:7" ht="16.5" x14ac:dyDescent="0.25">
      <c r="A163" s="153" t="s">
        <v>391</v>
      </c>
      <c r="B163" s="153"/>
      <c r="C163" s="153"/>
      <c r="D163" s="79"/>
      <c r="E163" s="62"/>
      <c r="F163" s="153" t="s">
        <v>391</v>
      </c>
      <c r="G163" s="153"/>
    </row>
    <row r="164" spans="1:7" ht="16.5" x14ac:dyDescent="0.25">
      <c r="A164" s="154" t="s">
        <v>100</v>
      </c>
      <c r="B164" s="154"/>
      <c r="C164" s="154"/>
      <c r="D164" s="95"/>
      <c r="E164" s="62"/>
      <c r="F164" s="154" t="s">
        <v>100</v>
      </c>
      <c r="G164" s="154"/>
    </row>
    <row r="165" spans="1:7" ht="16.5" x14ac:dyDescent="0.25">
      <c r="A165" s="63" t="s">
        <v>193</v>
      </c>
      <c r="B165" s="51" t="s">
        <v>43</v>
      </c>
      <c r="C165" s="64">
        <v>10</v>
      </c>
      <c r="D165" s="80"/>
      <c r="E165" s="62"/>
      <c r="F165" s="51" t="s">
        <v>43</v>
      </c>
      <c r="G165" s="64">
        <v>10</v>
      </c>
    </row>
    <row r="166" spans="1:7" ht="99" x14ac:dyDescent="0.25">
      <c r="A166" s="66" t="s">
        <v>204</v>
      </c>
      <c r="B166" s="51" t="s">
        <v>585</v>
      </c>
      <c r="C166" s="64">
        <v>230</v>
      </c>
      <c r="D166" s="80" t="s">
        <v>456</v>
      </c>
      <c r="E166" s="62"/>
      <c r="F166" s="51" t="s">
        <v>611</v>
      </c>
      <c r="G166" s="64">
        <v>210</v>
      </c>
    </row>
    <row r="167" spans="1:7" ht="16.5" x14ac:dyDescent="0.25">
      <c r="A167" s="66"/>
      <c r="B167" s="51"/>
      <c r="C167" s="64"/>
      <c r="D167" s="80"/>
      <c r="E167" s="62"/>
      <c r="F167" s="51"/>
      <c r="G167" s="64"/>
    </row>
    <row r="168" spans="1:7" ht="16.5" x14ac:dyDescent="0.25">
      <c r="A168" s="63" t="s">
        <v>205</v>
      </c>
      <c r="B168" s="51" t="s">
        <v>25</v>
      </c>
      <c r="C168" s="64">
        <v>200</v>
      </c>
      <c r="D168" s="80"/>
      <c r="E168" s="62"/>
      <c r="F168" s="51" t="s">
        <v>25</v>
      </c>
      <c r="G168" s="64">
        <v>200</v>
      </c>
    </row>
    <row r="169" spans="1:7" ht="49.5" x14ac:dyDescent="0.25">
      <c r="A169" s="66"/>
      <c r="B169" s="51" t="s">
        <v>26</v>
      </c>
      <c r="C169" s="64">
        <v>50</v>
      </c>
      <c r="D169" s="80" t="s">
        <v>455</v>
      </c>
      <c r="E169" s="62"/>
      <c r="F169" s="51" t="s">
        <v>426</v>
      </c>
      <c r="G169" s="64">
        <v>40</v>
      </c>
    </row>
    <row r="170" spans="1:7" ht="16.5" x14ac:dyDescent="0.25">
      <c r="A170" s="66" t="s">
        <v>198</v>
      </c>
      <c r="B170" s="51" t="s">
        <v>45</v>
      </c>
      <c r="C170" s="64">
        <v>100</v>
      </c>
      <c r="D170" s="80"/>
      <c r="E170" s="62"/>
      <c r="F170" s="51" t="s">
        <v>45</v>
      </c>
      <c r="G170" s="64">
        <v>100</v>
      </c>
    </row>
    <row r="171" spans="1:7" ht="16.5" x14ac:dyDescent="0.3">
      <c r="A171" s="151" t="s">
        <v>46</v>
      </c>
      <c r="B171" s="151"/>
      <c r="C171" s="67">
        <v>590</v>
      </c>
      <c r="D171" s="81"/>
      <c r="E171" s="65"/>
      <c r="F171" s="68" t="s">
        <v>46</v>
      </c>
      <c r="G171" s="67">
        <f>SUM(G165:G170)</f>
        <v>560</v>
      </c>
    </row>
    <row r="172" spans="1:7" ht="16.5" x14ac:dyDescent="0.25">
      <c r="A172" s="154" t="s">
        <v>13</v>
      </c>
      <c r="B172" s="154"/>
      <c r="C172" s="154"/>
      <c r="D172" s="95"/>
      <c r="E172" s="61"/>
      <c r="F172" s="154" t="s">
        <v>13</v>
      </c>
      <c r="G172" s="154"/>
    </row>
    <row r="173" spans="1:7" ht="33" x14ac:dyDescent="0.25">
      <c r="A173" s="63" t="s">
        <v>263</v>
      </c>
      <c r="B173" s="51" t="s">
        <v>185</v>
      </c>
      <c r="C173" s="64">
        <v>100</v>
      </c>
      <c r="D173" s="80"/>
      <c r="E173" s="62"/>
      <c r="F173" s="51" t="s">
        <v>185</v>
      </c>
      <c r="G173" s="64">
        <v>100</v>
      </c>
    </row>
    <row r="174" spans="1:7" ht="82.5" x14ac:dyDescent="0.25">
      <c r="A174" s="66" t="s">
        <v>239</v>
      </c>
      <c r="B174" s="51" t="s">
        <v>586</v>
      </c>
      <c r="C174" s="64">
        <v>270</v>
      </c>
      <c r="D174" s="80" t="s">
        <v>457</v>
      </c>
      <c r="E174" s="62"/>
      <c r="F174" s="51" t="s">
        <v>609</v>
      </c>
      <c r="G174" s="64">
        <v>275</v>
      </c>
    </row>
    <row r="175" spans="1:7" ht="16.5" x14ac:dyDescent="0.25">
      <c r="A175" s="66" t="s">
        <v>240</v>
      </c>
      <c r="B175" s="51" t="s">
        <v>587</v>
      </c>
      <c r="C175" s="64">
        <v>280</v>
      </c>
      <c r="D175" s="80"/>
      <c r="E175" s="62"/>
      <c r="F175" s="51" t="s">
        <v>587</v>
      </c>
      <c r="G175" s="64">
        <v>280</v>
      </c>
    </row>
    <row r="176" spans="1:7" ht="16.5" x14ac:dyDescent="0.3">
      <c r="A176" s="73" t="s">
        <v>224</v>
      </c>
      <c r="B176" s="51" t="s">
        <v>58</v>
      </c>
      <c r="C176" s="64">
        <v>200</v>
      </c>
      <c r="D176" s="80"/>
      <c r="E176" s="65"/>
      <c r="F176" s="51" t="s">
        <v>58</v>
      </c>
      <c r="G176" s="64">
        <v>200</v>
      </c>
    </row>
    <row r="177" spans="1:7" ht="16.5" x14ac:dyDescent="0.3">
      <c r="A177" s="66"/>
      <c r="B177" s="51" t="s">
        <v>91</v>
      </c>
      <c r="C177" s="64">
        <v>30</v>
      </c>
      <c r="D177" s="80" t="s">
        <v>425</v>
      </c>
      <c r="E177" s="71"/>
      <c r="F177" s="51" t="s">
        <v>426</v>
      </c>
      <c r="G177" s="64">
        <v>60</v>
      </c>
    </row>
    <row r="178" spans="1:7" ht="16.5" x14ac:dyDescent="0.25">
      <c r="A178" s="66"/>
      <c r="B178" s="51" t="s">
        <v>146</v>
      </c>
      <c r="C178" s="64">
        <v>60</v>
      </c>
      <c r="D178" s="80" t="s">
        <v>425</v>
      </c>
      <c r="E178" s="47"/>
      <c r="F178" s="51"/>
      <c r="G178" s="64"/>
    </row>
    <row r="179" spans="1:7" ht="16.5" x14ac:dyDescent="0.25">
      <c r="A179" s="63" t="s">
        <v>198</v>
      </c>
      <c r="B179" s="51" t="s">
        <v>51</v>
      </c>
      <c r="C179" s="64">
        <v>100</v>
      </c>
      <c r="D179" s="80"/>
      <c r="E179" s="57"/>
      <c r="F179" s="51" t="s">
        <v>51</v>
      </c>
      <c r="G179" s="64">
        <v>100</v>
      </c>
    </row>
    <row r="180" spans="1:7" ht="16.5" x14ac:dyDescent="0.3">
      <c r="A180" s="151" t="s">
        <v>49</v>
      </c>
      <c r="B180" s="151"/>
      <c r="C180" s="67">
        <v>1010</v>
      </c>
      <c r="D180" s="81"/>
      <c r="E180" s="62"/>
      <c r="F180" s="68" t="s">
        <v>49</v>
      </c>
      <c r="G180" s="67">
        <f>SUM(G173:G179)</f>
        <v>1015</v>
      </c>
    </row>
    <row r="181" spans="1:7" ht="16.5" x14ac:dyDescent="0.3">
      <c r="A181" s="152" t="s">
        <v>14</v>
      </c>
      <c r="B181" s="152"/>
      <c r="C181" s="152"/>
      <c r="D181" s="82"/>
      <c r="E181" s="62"/>
      <c r="F181" s="152" t="s">
        <v>14</v>
      </c>
      <c r="G181" s="152"/>
    </row>
    <row r="182" spans="1:7" ht="49.5" x14ac:dyDescent="0.25">
      <c r="A182" s="66" t="s">
        <v>241</v>
      </c>
      <c r="B182" s="51" t="s">
        <v>171</v>
      </c>
      <c r="C182" s="64">
        <v>100</v>
      </c>
      <c r="D182" s="80" t="s">
        <v>458</v>
      </c>
      <c r="E182" s="62"/>
      <c r="F182" s="51" t="s">
        <v>573</v>
      </c>
      <c r="G182" s="64">
        <v>50</v>
      </c>
    </row>
    <row r="183" spans="1:7" ht="16.5" x14ac:dyDescent="0.25">
      <c r="A183" s="74"/>
      <c r="B183" s="51" t="s">
        <v>459</v>
      </c>
      <c r="C183" s="64">
        <v>200</v>
      </c>
      <c r="D183" s="80"/>
      <c r="E183" s="62"/>
      <c r="F183" s="51" t="s">
        <v>459</v>
      </c>
      <c r="G183" s="64">
        <v>200</v>
      </c>
    </row>
    <row r="184" spans="1:7" ht="16.5" x14ac:dyDescent="0.3">
      <c r="A184" s="66" t="s">
        <v>198</v>
      </c>
      <c r="B184" s="51" t="s">
        <v>101</v>
      </c>
      <c r="C184" s="64">
        <v>100</v>
      </c>
      <c r="D184" s="80"/>
      <c r="E184" s="65"/>
      <c r="F184" s="51" t="s">
        <v>101</v>
      </c>
      <c r="G184" s="64">
        <v>100</v>
      </c>
    </row>
    <row r="185" spans="1:7" ht="16.5" x14ac:dyDescent="0.3">
      <c r="A185" s="151" t="s">
        <v>73</v>
      </c>
      <c r="B185" s="151"/>
      <c r="C185" s="67">
        <v>400</v>
      </c>
      <c r="D185" s="81"/>
      <c r="E185" s="61"/>
      <c r="F185" s="68" t="s">
        <v>73</v>
      </c>
      <c r="G185" s="67">
        <f>SUM(G182:G184)</f>
        <v>350</v>
      </c>
    </row>
    <row r="186" spans="1:7" ht="16.5" x14ac:dyDescent="0.3">
      <c r="A186" s="151" t="s">
        <v>364</v>
      </c>
      <c r="B186" s="151"/>
      <c r="C186" s="69">
        <v>2000</v>
      </c>
      <c r="D186" s="83"/>
      <c r="E186" s="61"/>
      <c r="F186" s="68" t="s">
        <v>364</v>
      </c>
      <c r="G186" s="69">
        <f>G171+G180+G185</f>
        <v>1925</v>
      </c>
    </row>
    <row r="187" spans="1:7" ht="16.5" x14ac:dyDescent="0.25">
      <c r="A187" s="153" t="s">
        <v>392</v>
      </c>
      <c r="B187" s="153"/>
      <c r="C187" s="153"/>
      <c r="D187" s="79"/>
      <c r="E187" s="62"/>
      <c r="F187" s="153" t="s">
        <v>392</v>
      </c>
      <c r="G187" s="153"/>
    </row>
    <row r="188" spans="1:7" ht="16.5" x14ac:dyDescent="0.25">
      <c r="A188" s="154" t="s">
        <v>100</v>
      </c>
      <c r="B188" s="154"/>
      <c r="C188" s="154"/>
      <c r="D188" s="95"/>
      <c r="E188" s="62"/>
      <c r="F188" s="154" t="s">
        <v>100</v>
      </c>
      <c r="G188" s="154"/>
    </row>
    <row r="189" spans="1:7" ht="16.5" x14ac:dyDescent="0.25">
      <c r="A189" s="63" t="s">
        <v>193</v>
      </c>
      <c r="B189" s="51" t="s">
        <v>43</v>
      </c>
      <c r="C189" s="64">
        <v>10</v>
      </c>
      <c r="D189" s="80"/>
      <c r="E189" s="62"/>
      <c r="F189" s="51" t="s">
        <v>43</v>
      </c>
      <c r="G189" s="64">
        <v>10</v>
      </c>
    </row>
    <row r="190" spans="1:7" ht="99" x14ac:dyDescent="0.25">
      <c r="A190" s="63" t="s">
        <v>235</v>
      </c>
      <c r="B190" s="51" t="s">
        <v>588</v>
      </c>
      <c r="C190" s="64">
        <v>130</v>
      </c>
      <c r="D190" s="80" t="s">
        <v>460</v>
      </c>
      <c r="E190" s="62"/>
      <c r="F190" s="51" t="s">
        <v>461</v>
      </c>
      <c r="G190" s="64">
        <v>100</v>
      </c>
    </row>
    <row r="191" spans="1:7" ht="16.5" x14ac:dyDescent="0.25">
      <c r="A191" s="63" t="s">
        <v>201</v>
      </c>
      <c r="B191" s="51" t="s">
        <v>47</v>
      </c>
      <c r="C191" s="64">
        <v>180</v>
      </c>
      <c r="D191" s="80"/>
      <c r="E191" s="62"/>
      <c r="F191" s="51" t="s">
        <v>47</v>
      </c>
      <c r="G191" s="64">
        <v>180</v>
      </c>
    </row>
    <row r="192" spans="1:7" ht="16.5" x14ac:dyDescent="0.25">
      <c r="A192" s="66" t="s">
        <v>213</v>
      </c>
      <c r="B192" s="51" t="s">
        <v>52</v>
      </c>
      <c r="C192" s="64">
        <v>200</v>
      </c>
      <c r="D192" s="80"/>
      <c r="E192" s="62"/>
      <c r="F192" s="51" t="s">
        <v>52</v>
      </c>
      <c r="G192" s="64">
        <v>200</v>
      </c>
    </row>
    <row r="193" spans="1:7" ht="16.5" x14ac:dyDescent="0.3">
      <c r="A193" s="66"/>
      <c r="B193" s="51" t="s">
        <v>91</v>
      </c>
      <c r="C193" s="64">
        <v>40</v>
      </c>
      <c r="D193" s="80" t="s">
        <v>425</v>
      </c>
      <c r="E193" s="65"/>
      <c r="F193" s="51" t="s">
        <v>426</v>
      </c>
      <c r="G193" s="64">
        <v>40</v>
      </c>
    </row>
    <row r="194" spans="1:7" ht="16.5" x14ac:dyDescent="0.25">
      <c r="A194" s="63" t="s">
        <v>198</v>
      </c>
      <c r="B194" s="51" t="s">
        <v>51</v>
      </c>
      <c r="C194" s="64">
        <v>100</v>
      </c>
      <c r="D194" s="80"/>
      <c r="E194" s="61"/>
      <c r="F194" s="51" t="s">
        <v>51</v>
      </c>
      <c r="G194" s="64">
        <v>100</v>
      </c>
    </row>
    <row r="195" spans="1:7" ht="16.5" x14ac:dyDescent="0.3">
      <c r="A195" s="151" t="s">
        <v>46</v>
      </c>
      <c r="B195" s="151"/>
      <c r="C195" s="67">
        <v>660</v>
      </c>
      <c r="D195" s="81"/>
      <c r="E195" s="62"/>
      <c r="F195" s="68" t="s">
        <v>46</v>
      </c>
      <c r="G195" s="67">
        <f>SUM(G189:G194)</f>
        <v>630</v>
      </c>
    </row>
    <row r="196" spans="1:7" ht="16.5" x14ac:dyDescent="0.25">
      <c r="A196" s="154" t="s">
        <v>13</v>
      </c>
      <c r="B196" s="154"/>
      <c r="C196" s="154"/>
      <c r="D196" s="95"/>
      <c r="E196" s="62"/>
      <c r="F196" s="154" t="s">
        <v>13</v>
      </c>
      <c r="G196" s="154"/>
    </row>
    <row r="197" spans="1:7" ht="33" x14ac:dyDescent="0.25">
      <c r="A197" s="63" t="s">
        <v>207</v>
      </c>
      <c r="B197" s="51" t="s">
        <v>150</v>
      </c>
      <c r="C197" s="64">
        <v>100</v>
      </c>
      <c r="D197" s="80"/>
      <c r="E197" s="62"/>
      <c r="F197" s="51" t="s">
        <v>150</v>
      </c>
      <c r="G197" s="64">
        <v>100</v>
      </c>
    </row>
    <row r="198" spans="1:7" ht="49.5" x14ac:dyDescent="0.3">
      <c r="A198" s="63" t="s">
        <v>234</v>
      </c>
      <c r="B198" s="51" t="s">
        <v>589</v>
      </c>
      <c r="C198" s="64">
        <v>260</v>
      </c>
      <c r="D198" s="80" t="s">
        <v>462</v>
      </c>
      <c r="E198" s="65"/>
      <c r="F198" s="51" t="s">
        <v>603</v>
      </c>
      <c r="G198" s="64">
        <v>260</v>
      </c>
    </row>
    <row r="199" spans="1:7" ht="99" x14ac:dyDescent="0.3">
      <c r="A199" s="63" t="s">
        <v>243</v>
      </c>
      <c r="B199" s="51" t="s">
        <v>173</v>
      </c>
      <c r="C199" s="64">
        <v>100</v>
      </c>
      <c r="D199" s="80" t="s">
        <v>456</v>
      </c>
      <c r="E199" s="71"/>
      <c r="F199" s="51" t="s">
        <v>617</v>
      </c>
      <c r="G199" s="64">
        <v>105</v>
      </c>
    </row>
    <row r="200" spans="1:7" ht="16.5" x14ac:dyDescent="0.25">
      <c r="A200" s="70" t="s">
        <v>244</v>
      </c>
      <c r="B200" s="51" t="s">
        <v>174</v>
      </c>
      <c r="C200" s="64">
        <v>180</v>
      </c>
      <c r="D200" s="80"/>
      <c r="E200" s="47"/>
      <c r="F200" s="51" t="s">
        <v>174</v>
      </c>
      <c r="G200" s="64">
        <v>180</v>
      </c>
    </row>
    <row r="201" spans="1:7" ht="16.5" x14ac:dyDescent="0.25">
      <c r="A201" s="63" t="s">
        <v>202</v>
      </c>
      <c r="B201" s="51" t="s">
        <v>48</v>
      </c>
      <c r="C201" s="64">
        <v>200</v>
      </c>
      <c r="D201" s="80"/>
      <c r="E201" s="57"/>
      <c r="F201" s="51" t="s">
        <v>48</v>
      </c>
      <c r="G201" s="64">
        <v>200</v>
      </c>
    </row>
    <row r="202" spans="1:7" ht="16.5" x14ac:dyDescent="0.25">
      <c r="A202" s="66"/>
      <c r="B202" s="51" t="s">
        <v>91</v>
      </c>
      <c r="C202" s="64">
        <v>30</v>
      </c>
      <c r="D202" s="80" t="s">
        <v>425</v>
      </c>
      <c r="E202" s="62"/>
      <c r="F202" s="51" t="s">
        <v>426</v>
      </c>
      <c r="G202" s="64">
        <v>70</v>
      </c>
    </row>
    <row r="203" spans="1:7" ht="16.5" x14ac:dyDescent="0.25">
      <c r="A203" s="66"/>
      <c r="B203" s="51" t="s">
        <v>146</v>
      </c>
      <c r="C203" s="64">
        <v>60</v>
      </c>
      <c r="D203" s="80" t="s">
        <v>425</v>
      </c>
      <c r="E203" s="62"/>
      <c r="F203" s="51"/>
      <c r="G203" s="64"/>
    </row>
    <row r="204" spans="1:7" ht="16.5" x14ac:dyDescent="0.25">
      <c r="A204" s="66" t="s">
        <v>198</v>
      </c>
      <c r="B204" s="51" t="s">
        <v>45</v>
      </c>
      <c r="C204" s="64">
        <v>100</v>
      </c>
      <c r="D204" s="80"/>
      <c r="E204" s="62"/>
      <c r="F204" s="51" t="s">
        <v>45</v>
      </c>
      <c r="G204" s="64">
        <v>100</v>
      </c>
    </row>
    <row r="205" spans="1:7" ht="16.5" x14ac:dyDescent="0.3">
      <c r="A205" s="151" t="s">
        <v>49</v>
      </c>
      <c r="B205" s="151"/>
      <c r="C205" s="67">
        <v>1030</v>
      </c>
      <c r="D205" s="81"/>
      <c r="E205" s="62"/>
      <c r="F205" s="68" t="s">
        <v>49</v>
      </c>
      <c r="G205" s="67">
        <f>SUM(G197:G204)</f>
        <v>1015</v>
      </c>
    </row>
    <row r="206" spans="1:7" ht="16.5" x14ac:dyDescent="0.3">
      <c r="A206" s="152" t="s">
        <v>14</v>
      </c>
      <c r="B206" s="152"/>
      <c r="C206" s="152"/>
      <c r="D206" s="82"/>
      <c r="E206" s="62"/>
      <c r="F206" s="152" t="s">
        <v>14</v>
      </c>
      <c r="G206" s="152"/>
    </row>
    <row r="207" spans="1:7" ht="49.5" x14ac:dyDescent="0.3">
      <c r="A207" s="66" t="s">
        <v>210</v>
      </c>
      <c r="B207" s="51" t="s">
        <v>152</v>
      </c>
      <c r="C207" s="64">
        <v>75</v>
      </c>
      <c r="D207" s="80" t="s">
        <v>455</v>
      </c>
      <c r="E207" s="65"/>
      <c r="F207" s="51" t="s">
        <v>437</v>
      </c>
      <c r="G207" s="64">
        <v>100</v>
      </c>
    </row>
    <row r="208" spans="1:7" ht="49.5" x14ac:dyDescent="0.25">
      <c r="A208" s="70"/>
      <c r="B208" s="51" t="s">
        <v>151</v>
      </c>
      <c r="C208" s="64">
        <v>200</v>
      </c>
      <c r="D208" s="80" t="s">
        <v>435</v>
      </c>
      <c r="E208" s="61"/>
      <c r="F208" s="51" t="s">
        <v>56</v>
      </c>
      <c r="G208" s="64">
        <v>200</v>
      </c>
    </row>
    <row r="209" spans="1:7" ht="16.5" x14ac:dyDescent="0.25">
      <c r="A209" s="63" t="s">
        <v>198</v>
      </c>
      <c r="B209" s="51" t="s">
        <v>51</v>
      </c>
      <c r="C209" s="64">
        <v>100</v>
      </c>
      <c r="D209" s="80"/>
      <c r="E209" s="61"/>
      <c r="F209" s="51" t="s">
        <v>51</v>
      </c>
      <c r="G209" s="64">
        <v>100</v>
      </c>
    </row>
    <row r="210" spans="1:7" ht="16.5" x14ac:dyDescent="0.3">
      <c r="A210" s="151" t="s">
        <v>73</v>
      </c>
      <c r="B210" s="151"/>
      <c r="C210" s="67">
        <v>375</v>
      </c>
      <c r="D210" s="81"/>
      <c r="E210" s="61"/>
      <c r="F210" s="68" t="s">
        <v>73</v>
      </c>
      <c r="G210" s="67">
        <f>SUM(G207:G209)</f>
        <v>400</v>
      </c>
    </row>
    <row r="211" spans="1:7" ht="16.5" x14ac:dyDescent="0.3">
      <c r="A211" s="151" t="s">
        <v>393</v>
      </c>
      <c r="B211" s="151"/>
      <c r="C211" s="69">
        <v>2065</v>
      </c>
      <c r="D211" s="83"/>
      <c r="E211" s="61"/>
      <c r="F211" s="68" t="s">
        <v>393</v>
      </c>
      <c r="G211" s="69">
        <f>G210+G205+G195</f>
        <v>2045</v>
      </c>
    </row>
    <row r="212" spans="1:7" ht="16.5" x14ac:dyDescent="0.25">
      <c r="A212" s="153" t="s">
        <v>394</v>
      </c>
      <c r="B212" s="153"/>
      <c r="C212" s="153"/>
      <c r="D212" s="79"/>
      <c r="E212" s="62"/>
      <c r="F212" s="153" t="s">
        <v>394</v>
      </c>
      <c r="G212" s="153"/>
    </row>
    <row r="213" spans="1:7" ht="16.5" x14ac:dyDescent="0.25">
      <c r="A213" s="154" t="s">
        <v>100</v>
      </c>
      <c r="B213" s="154"/>
      <c r="C213" s="154"/>
      <c r="D213" s="95"/>
      <c r="E213" s="62"/>
      <c r="F213" s="154" t="s">
        <v>100</v>
      </c>
      <c r="G213" s="154"/>
    </row>
    <row r="214" spans="1:7" ht="16.5" x14ac:dyDescent="0.25">
      <c r="A214" s="63" t="s">
        <v>193</v>
      </c>
      <c r="B214" s="51" t="s">
        <v>43</v>
      </c>
      <c r="C214" s="64">
        <v>10</v>
      </c>
      <c r="D214" s="80"/>
      <c r="E214" s="62"/>
      <c r="F214" s="51" t="s">
        <v>43</v>
      </c>
      <c r="G214" s="64">
        <v>10</v>
      </c>
    </row>
    <row r="215" spans="1:7" ht="16.5" x14ac:dyDescent="0.3">
      <c r="A215" s="63" t="s">
        <v>194</v>
      </c>
      <c r="B215" s="51" t="s">
        <v>44</v>
      </c>
      <c r="C215" s="64">
        <v>15</v>
      </c>
      <c r="D215" s="80"/>
      <c r="E215" s="65"/>
      <c r="F215" s="51" t="s">
        <v>44</v>
      </c>
      <c r="G215" s="64">
        <v>20</v>
      </c>
    </row>
    <row r="216" spans="1:7" ht="16.5" x14ac:dyDescent="0.25">
      <c r="A216" s="63" t="s">
        <v>195</v>
      </c>
      <c r="B216" s="51" t="s">
        <v>75</v>
      </c>
      <c r="C216" s="64">
        <v>40</v>
      </c>
      <c r="D216" s="80"/>
      <c r="E216" s="61"/>
      <c r="F216" s="51" t="s">
        <v>75</v>
      </c>
      <c r="G216" s="64">
        <v>40</v>
      </c>
    </row>
    <row r="217" spans="1:7" ht="33" x14ac:dyDescent="0.25">
      <c r="A217" s="63" t="s">
        <v>245</v>
      </c>
      <c r="B217" s="51" t="s">
        <v>81</v>
      </c>
      <c r="C217" s="64">
        <v>210</v>
      </c>
      <c r="D217" s="80"/>
      <c r="E217" s="62"/>
      <c r="F217" s="51" t="s">
        <v>463</v>
      </c>
      <c r="G217" s="64">
        <v>250</v>
      </c>
    </row>
    <row r="218" spans="1:7" ht="16.5" x14ac:dyDescent="0.25">
      <c r="A218" s="63" t="s">
        <v>197</v>
      </c>
      <c r="B218" s="51" t="s">
        <v>11</v>
      </c>
      <c r="C218" s="64">
        <v>200</v>
      </c>
      <c r="D218" s="80"/>
      <c r="E218" s="62"/>
      <c r="F218" s="51" t="s">
        <v>11</v>
      </c>
      <c r="G218" s="64">
        <v>200</v>
      </c>
    </row>
    <row r="219" spans="1:7" ht="16.5" x14ac:dyDescent="0.25">
      <c r="A219" s="66"/>
      <c r="B219" s="51" t="s">
        <v>91</v>
      </c>
      <c r="C219" s="64">
        <v>40</v>
      </c>
      <c r="D219" s="80" t="s">
        <v>425</v>
      </c>
      <c r="E219" s="62"/>
      <c r="F219" s="51" t="s">
        <v>426</v>
      </c>
      <c r="G219" s="64">
        <v>50</v>
      </c>
    </row>
    <row r="220" spans="1:7" ht="16.5" x14ac:dyDescent="0.3">
      <c r="A220" s="63" t="s">
        <v>198</v>
      </c>
      <c r="B220" s="51" t="s">
        <v>45</v>
      </c>
      <c r="C220" s="64">
        <v>100</v>
      </c>
      <c r="D220" s="80"/>
      <c r="E220" s="65"/>
      <c r="F220" s="51" t="s">
        <v>45</v>
      </c>
      <c r="G220" s="64">
        <v>100</v>
      </c>
    </row>
    <row r="221" spans="1:7" ht="16.5" x14ac:dyDescent="0.3">
      <c r="A221" s="151" t="s">
        <v>46</v>
      </c>
      <c r="B221" s="151"/>
      <c r="C221" s="67">
        <v>615</v>
      </c>
      <c r="D221" s="81"/>
      <c r="E221" s="71"/>
      <c r="F221" s="68" t="s">
        <v>46</v>
      </c>
      <c r="G221" s="67">
        <f>SUM(G214:G220)</f>
        <v>670</v>
      </c>
    </row>
    <row r="222" spans="1:7" ht="16.5" x14ac:dyDescent="0.25">
      <c r="A222" s="154" t="s">
        <v>13</v>
      </c>
      <c r="B222" s="154"/>
      <c r="C222" s="154"/>
      <c r="D222" s="95"/>
      <c r="E222" s="47"/>
      <c r="F222" s="154" t="s">
        <v>13</v>
      </c>
      <c r="G222" s="154"/>
    </row>
    <row r="223" spans="1:7" ht="33" x14ac:dyDescent="0.25">
      <c r="A223" s="63" t="s">
        <v>246</v>
      </c>
      <c r="B223" s="51" t="s">
        <v>175</v>
      </c>
      <c r="C223" s="64">
        <v>100</v>
      </c>
      <c r="D223" s="80"/>
      <c r="E223" s="57"/>
      <c r="F223" s="51" t="s">
        <v>175</v>
      </c>
      <c r="G223" s="64">
        <v>100</v>
      </c>
    </row>
    <row r="224" spans="1:7" ht="99" x14ac:dyDescent="0.25">
      <c r="A224" s="63" t="s">
        <v>215</v>
      </c>
      <c r="B224" s="51" t="s">
        <v>579</v>
      </c>
      <c r="C224" s="64">
        <v>275</v>
      </c>
      <c r="D224" s="80" t="s">
        <v>451</v>
      </c>
      <c r="E224" s="62"/>
      <c r="F224" s="51" t="s">
        <v>574</v>
      </c>
      <c r="G224" s="64">
        <v>275</v>
      </c>
    </row>
    <row r="225" spans="1:7" ht="49.5" x14ac:dyDescent="0.25">
      <c r="A225" s="63" t="s">
        <v>247</v>
      </c>
      <c r="B225" s="51" t="s">
        <v>590</v>
      </c>
      <c r="C225" s="64">
        <v>130</v>
      </c>
      <c r="D225" s="80" t="s">
        <v>464</v>
      </c>
      <c r="E225" s="62"/>
      <c r="F225" s="51" t="s">
        <v>618</v>
      </c>
      <c r="G225" s="64">
        <v>105</v>
      </c>
    </row>
    <row r="226" spans="1:7" ht="82.5" x14ac:dyDescent="0.25">
      <c r="A226" s="63" t="s">
        <v>223</v>
      </c>
      <c r="B226" s="51" t="s">
        <v>169</v>
      </c>
      <c r="C226" s="64">
        <v>180</v>
      </c>
      <c r="D226" s="80" t="s">
        <v>465</v>
      </c>
      <c r="E226" s="62"/>
      <c r="F226" s="51" t="s">
        <v>441</v>
      </c>
      <c r="G226" s="64">
        <v>180</v>
      </c>
    </row>
    <row r="227" spans="1:7" ht="16.5" x14ac:dyDescent="0.25">
      <c r="A227" s="63" t="s">
        <v>217</v>
      </c>
      <c r="B227" s="51" t="s">
        <v>59</v>
      </c>
      <c r="C227" s="64">
        <v>200</v>
      </c>
      <c r="D227" s="80"/>
      <c r="E227" s="62"/>
      <c r="F227" s="51" t="s">
        <v>59</v>
      </c>
      <c r="G227" s="64">
        <v>200</v>
      </c>
    </row>
    <row r="228" spans="1:7" ht="16.5" x14ac:dyDescent="0.3">
      <c r="A228" s="66"/>
      <c r="B228" s="51" t="s">
        <v>91</v>
      </c>
      <c r="C228" s="64">
        <v>30</v>
      </c>
      <c r="D228" s="80" t="s">
        <v>425</v>
      </c>
      <c r="E228" s="65"/>
      <c r="F228" s="51" t="s">
        <v>426</v>
      </c>
      <c r="G228" s="64">
        <v>90</v>
      </c>
    </row>
    <row r="229" spans="1:7" ht="16.5" x14ac:dyDescent="0.25">
      <c r="A229" s="66"/>
      <c r="B229" s="51" t="s">
        <v>146</v>
      </c>
      <c r="C229" s="64">
        <v>60</v>
      </c>
      <c r="D229" s="80" t="s">
        <v>425</v>
      </c>
      <c r="E229" s="61"/>
      <c r="F229" s="51"/>
      <c r="G229" s="64"/>
    </row>
    <row r="230" spans="1:7" ht="16.5" x14ac:dyDescent="0.25">
      <c r="A230" s="63" t="s">
        <v>198</v>
      </c>
      <c r="B230" s="51" t="s">
        <v>51</v>
      </c>
      <c r="C230" s="64">
        <v>100</v>
      </c>
      <c r="D230" s="80"/>
      <c r="E230" s="61"/>
      <c r="F230" s="51" t="s">
        <v>51</v>
      </c>
      <c r="G230" s="64">
        <v>100</v>
      </c>
    </row>
    <row r="231" spans="1:7" ht="16.5" x14ac:dyDescent="0.3">
      <c r="A231" s="151" t="s">
        <v>49</v>
      </c>
      <c r="B231" s="151"/>
      <c r="C231" s="67">
        <v>1075</v>
      </c>
      <c r="D231" s="81"/>
      <c r="E231" s="61"/>
      <c r="F231" s="68" t="s">
        <v>49</v>
      </c>
      <c r="G231" s="67">
        <f>SUM(G223:G230)</f>
        <v>1050</v>
      </c>
    </row>
    <row r="232" spans="1:7" ht="16.5" x14ac:dyDescent="0.3">
      <c r="A232" s="152" t="s">
        <v>14</v>
      </c>
      <c r="B232" s="152"/>
      <c r="C232" s="152"/>
      <c r="D232" s="82"/>
      <c r="E232" s="61"/>
      <c r="F232" s="152" t="s">
        <v>14</v>
      </c>
      <c r="G232" s="152"/>
    </row>
    <row r="233" spans="1:7" ht="99" x14ac:dyDescent="0.25">
      <c r="A233" s="66" t="s">
        <v>248</v>
      </c>
      <c r="B233" s="51" t="s">
        <v>154</v>
      </c>
      <c r="C233" s="64">
        <v>75</v>
      </c>
      <c r="D233" s="80" t="s">
        <v>456</v>
      </c>
      <c r="E233" s="61"/>
      <c r="F233" s="51" t="s">
        <v>443</v>
      </c>
      <c r="G233" s="64">
        <v>75</v>
      </c>
    </row>
    <row r="234" spans="1:7" ht="16.5" x14ac:dyDescent="0.25">
      <c r="A234" s="74"/>
      <c r="B234" s="51" t="s">
        <v>176</v>
      </c>
      <c r="C234" s="64">
        <v>200</v>
      </c>
      <c r="D234" s="80"/>
      <c r="E234" s="61"/>
      <c r="F234" s="51" t="s">
        <v>176</v>
      </c>
      <c r="G234" s="64">
        <v>200</v>
      </c>
    </row>
    <row r="235" spans="1:7" ht="16.5" x14ac:dyDescent="0.25">
      <c r="A235" s="66" t="s">
        <v>198</v>
      </c>
      <c r="B235" s="51" t="s">
        <v>57</v>
      </c>
      <c r="C235" s="64">
        <v>100</v>
      </c>
      <c r="D235" s="80"/>
      <c r="E235" s="62"/>
      <c r="F235" s="51" t="s">
        <v>57</v>
      </c>
      <c r="G235" s="64">
        <v>100</v>
      </c>
    </row>
    <row r="236" spans="1:7" ht="16.5" x14ac:dyDescent="0.3">
      <c r="A236" s="151" t="s">
        <v>73</v>
      </c>
      <c r="B236" s="151"/>
      <c r="C236" s="67">
        <v>375</v>
      </c>
      <c r="D236" s="81"/>
      <c r="E236" s="62"/>
      <c r="F236" s="68" t="s">
        <v>73</v>
      </c>
      <c r="G236" s="67">
        <f>SUM(G233:G235)</f>
        <v>375</v>
      </c>
    </row>
    <row r="237" spans="1:7" ht="16.5" x14ac:dyDescent="0.3">
      <c r="A237" s="151" t="s">
        <v>365</v>
      </c>
      <c r="B237" s="151"/>
      <c r="C237" s="69">
        <v>2065</v>
      </c>
      <c r="D237" s="83"/>
      <c r="E237" s="62"/>
      <c r="F237" s="68" t="s">
        <v>365</v>
      </c>
      <c r="G237" s="69">
        <f>G221+G231+G236</f>
        <v>2095</v>
      </c>
    </row>
    <row r="238" spans="1:7" ht="16.5" x14ac:dyDescent="0.25">
      <c r="A238" s="153" t="s">
        <v>395</v>
      </c>
      <c r="B238" s="153"/>
      <c r="C238" s="153"/>
      <c r="D238" s="79"/>
      <c r="E238" s="62"/>
      <c r="F238" s="153" t="s">
        <v>395</v>
      </c>
      <c r="G238" s="153"/>
    </row>
    <row r="239" spans="1:7" ht="16.5" x14ac:dyDescent="0.25">
      <c r="A239" s="154" t="s">
        <v>100</v>
      </c>
      <c r="B239" s="154"/>
      <c r="C239" s="154"/>
      <c r="D239" s="95"/>
      <c r="E239" s="62"/>
      <c r="F239" s="154" t="s">
        <v>100</v>
      </c>
      <c r="G239" s="154"/>
    </row>
    <row r="240" spans="1:7" ht="33" x14ac:dyDescent="0.25">
      <c r="A240" s="66" t="s">
        <v>249</v>
      </c>
      <c r="B240" s="51" t="s">
        <v>591</v>
      </c>
      <c r="C240" s="64">
        <v>105</v>
      </c>
      <c r="D240" s="80" t="s">
        <v>466</v>
      </c>
      <c r="E240" s="62"/>
      <c r="F240" s="51" t="s">
        <v>614</v>
      </c>
      <c r="G240" s="64">
        <v>105</v>
      </c>
    </row>
    <row r="241" spans="1:7" ht="33" x14ac:dyDescent="0.3">
      <c r="A241" s="63" t="s">
        <v>250</v>
      </c>
      <c r="B241" s="51" t="s">
        <v>177</v>
      </c>
      <c r="C241" s="64">
        <v>180</v>
      </c>
      <c r="D241" s="80"/>
      <c r="E241" s="65"/>
      <c r="F241" s="51" t="s">
        <v>177</v>
      </c>
      <c r="G241" s="64">
        <v>180</v>
      </c>
    </row>
    <row r="242" spans="1:7" ht="49.5" x14ac:dyDescent="0.3">
      <c r="A242" s="63" t="s">
        <v>228</v>
      </c>
      <c r="B242" s="51" t="s">
        <v>12</v>
      </c>
      <c r="C242" s="64">
        <v>200</v>
      </c>
      <c r="D242" s="80" t="s">
        <v>467</v>
      </c>
      <c r="E242" s="71"/>
      <c r="F242" s="51" t="s">
        <v>383</v>
      </c>
      <c r="G242" s="64">
        <v>200</v>
      </c>
    </row>
    <row r="243" spans="1:7" ht="16.5" x14ac:dyDescent="0.25">
      <c r="A243" s="66"/>
      <c r="B243" s="51" t="s">
        <v>91</v>
      </c>
      <c r="C243" s="64">
        <v>40</v>
      </c>
      <c r="D243" s="80" t="s">
        <v>425</v>
      </c>
      <c r="E243" s="47"/>
      <c r="F243" s="51" t="s">
        <v>426</v>
      </c>
      <c r="G243" s="64">
        <v>40</v>
      </c>
    </row>
    <row r="244" spans="1:7" ht="16.5" x14ac:dyDescent="0.25">
      <c r="A244" s="63" t="s">
        <v>198</v>
      </c>
      <c r="B244" s="51" t="s">
        <v>51</v>
      </c>
      <c r="C244" s="64">
        <v>100</v>
      </c>
      <c r="D244" s="80"/>
      <c r="E244" s="57"/>
      <c r="F244" s="51" t="s">
        <v>51</v>
      </c>
      <c r="G244" s="64">
        <v>100</v>
      </c>
    </row>
    <row r="245" spans="1:7" ht="16.5" x14ac:dyDescent="0.3">
      <c r="A245" s="151" t="s">
        <v>46</v>
      </c>
      <c r="B245" s="151"/>
      <c r="C245" s="67">
        <v>625</v>
      </c>
      <c r="D245" s="81"/>
      <c r="E245" s="62"/>
      <c r="F245" s="68" t="s">
        <v>46</v>
      </c>
      <c r="G245" s="67">
        <f>SUM(G240:G244)</f>
        <v>625</v>
      </c>
    </row>
    <row r="246" spans="1:7" ht="16.5" x14ac:dyDescent="0.25">
      <c r="A246" s="154" t="s">
        <v>13</v>
      </c>
      <c r="B246" s="154"/>
      <c r="C246" s="154"/>
      <c r="D246" s="95"/>
      <c r="E246" s="62"/>
      <c r="F246" s="154" t="s">
        <v>13</v>
      </c>
      <c r="G246" s="154"/>
    </row>
    <row r="247" spans="1:7" ht="16.5" x14ac:dyDescent="0.25">
      <c r="A247" s="63" t="s">
        <v>251</v>
      </c>
      <c r="B247" s="51" t="s">
        <v>178</v>
      </c>
      <c r="C247" s="64">
        <v>100</v>
      </c>
      <c r="D247" s="80"/>
      <c r="E247" s="62"/>
      <c r="F247" s="51" t="s">
        <v>178</v>
      </c>
      <c r="G247" s="64">
        <v>100</v>
      </c>
    </row>
    <row r="248" spans="1:7" ht="33" x14ac:dyDescent="0.25">
      <c r="A248" s="72" t="s">
        <v>234</v>
      </c>
      <c r="B248" s="51" t="s">
        <v>592</v>
      </c>
      <c r="C248" s="64">
        <v>260</v>
      </c>
      <c r="D248" s="80"/>
      <c r="E248" s="62"/>
      <c r="F248" s="51" t="s">
        <v>619</v>
      </c>
      <c r="G248" s="64">
        <v>265</v>
      </c>
    </row>
    <row r="249" spans="1:7" ht="99" x14ac:dyDescent="0.25">
      <c r="A249" s="66" t="s">
        <v>252</v>
      </c>
      <c r="B249" s="51" t="s">
        <v>190</v>
      </c>
      <c r="C249" s="64">
        <v>280</v>
      </c>
      <c r="D249" s="80" t="s">
        <v>468</v>
      </c>
      <c r="E249" s="62"/>
      <c r="F249" s="51" t="s">
        <v>594</v>
      </c>
      <c r="G249" s="64">
        <v>105</v>
      </c>
    </row>
    <row r="250" spans="1:7" ht="16.5" x14ac:dyDescent="0.25">
      <c r="A250" s="66"/>
      <c r="B250" s="51"/>
      <c r="C250" s="64"/>
      <c r="D250" s="80"/>
      <c r="E250" s="62"/>
      <c r="F250" s="51" t="s">
        <v>448</v>
      </c>
      <c r="G250" s="64">
        <v>180</v>
      </c>
    </row>
    <row r="251" spans="1:7" ht="16.5" x14ac:dyDescent="0.3">
      <c r="A251" s="63" t="s">
        <v>217</v>
      </c>
      <c r="B251" s="51" t="s">
        <v>84</v>
      </c>
      <c r="C251" s="64">
        <v>200</v>
      </c>
      <c r="D251" s="80"/>
      <c r="E251" s="65"/>
      <c r="F251" s="51" t="s">
        <v>84</v>
      </c>
      <c r="G251" s="64">
        <v>200</v>
      </c>
    </row>
    <row r="252" spans="1:7" ht="16.5" x14ac:dyDescent="0.25">
      <c r="A252" s="66"/>
      <c r="B252" s="51" t="s">
        <v>91</v>
      </c>
      <c r="C252" s="64">
        <v>30</v>
      </c>
      <c r="D252" s="80" t="s">
        <v>425</v>
      </c>
      <c r="E252" s="61"/>
      <c r="F252" s="51" t="s">
        <v>426</v>
      </c>
      <c r="G252" s="64">
        <v>120</v>
      </c>
    </row>
    <row r="253" spans="1:7" ht="16.5" x14ac:dyDescent="0.25">
      <c r="A253" s="66"/>
      <c r="B253" s="51" t="s">
        <v>146</v>
      </c>
      <c r="C253" s="64">
        <v>60</v>
      </c>
      <c r="D253" s="80" t="s">
        <v>425</v>
      </c>
      <c r="E253" s="61"/>
      <c r="F253" s="51"/>
      <c r="G253" s="64"/>
    </row>
    <row r="254" spans="1:7" ht="16.5" x14ac:dyDescent="0.25">
      <c r="A254" s="63" t="s">
        <v>198</v>
      </c>
      <c r="B254" s="51" t="s">
        <v>45</v>
      </c>
      <c r="C254" s="64">
        <v>100</v>
      </c>
      <c r="D254" s="80"/>
      <c r="E254" s="61"/>
      <c r="F254" s="51" t="s">
        <v>45</v>
      </c>
      <c r="G254" s="64">
        <v>100</v>
      </c>
    </row>
    <row r="255" spans="1:7" ht="16.5" x14ac:dyDescent="0.3">
      <c r="A255" s="151" t="s">
        <v>49</v>
      </c>
      <c r="B255" s="151"/>
      <c r="C255" s="67">
        <v>1030</v>
      </c>
      <c r="D255" s="81"/>
      <c r="E255" s="61"/>
      <c r="F255" s="68" t="s">
        <v>49</v>
      </c>
      <c r="G255" s="67">
        <f>SUM(G247:G254)</f>
        <v>1070</v>
      </c>
    </row>
    <row r="256" spans="1:7" ht="16.5" x14ac:dyDescent="0.3">
      <c r="A256" s="152" t="s">
        <v>14</v>
      </c>
      <c r="B256" s="152"/>
      <c r="C256" s="152"/>
      <c r="D256" s="82"/>
      <c r="E256" s="61"/>
      <c r="F256" s="152" t="s">
        <v>14</v>
      </c>
      <c r="G256" s="152"/>
    </row>
    <row r="257" spans="1:7" ht="82.5" x14ac:dyDescent="0.25">
      <c r="A257" s="66" t="s">
        <v>253</v>
      </c>
      <c r="B257" s="51" t="s">
        <v>60</v>
      </c>
      <c r="C257" s="64">
        <v>55</v>
      </c>
      <c r="D257" s="80" t="s">
        <v>469</v>
      </c>
      <c r="E257" s="61"/>
      <c r="F257" s="51" t="s">
        <v>572</v>
      </c>
      <c r="G257" s="64">
        <v>30</v>
      </c>
    </row>
    <row r="258" spans="1:7" ht="16.5" x14ac:dyDescent="0.25">
      <c r="A258" s="66" t="s">
        <v>213</v>
      </c>
      <c r="B258" s="51" t="s">
        <v>52</v>
      </c>
      <c r="C258" s="64">
        <v>200</v>
      </c>
      <c r="D258" s="80"/>
      <c r="E258" s="62"/>
      <c r="F258" s="51" t="s">
        <v>52</v>
      </c>
      <c r="G258" s="64">
        <v>200</v>
      </c>
    </row>
    <row r="259" spans="1:7" ht="16.5" x14ac:dyDescent="0.25">
      <c r="A259" s="63" t="s">
        <v>198</v>
      </c>
      <c r="B259" s="51" t="s">
        <v>51</v>
      </c>
      <c r="C259" s="64">
        <v>100</v>
      </c>
      <c r="D259" s="80"/>
      <c r="E259" s="62"/>
      <c r="F259" s="51" t="s">
        <v>51</v>
      </c>
      <c r="G259" s="64">
        <v>100</v>
      </c>
    </row>
    <row r="260" spans="1:7" ht="16.5" x14ac:dyDescent="0.3">
      <c r="A260" s="151" t="s">
        <v>73</v>
      </c>
      <c r="B260" s="151"/>
      <c r="C260" s="67">
        <v>355</v>
      </c>
      <c r="D260" s="81"/>
      <c r="E260" s="62"/>
      <c r="F260" s="68" t="s">
        <v>73</v>
      </c>
      <c r="G260" s="67">
        <f>SUM(G257:G259)</f>
        <v>330</v>
      </c>
    </row>
    <row r="261" spans="1:7" ht="16.5" x14ac:dyDescent="0.3">
      <c r="A261" s="151" t="s">
        <v>396</v>
      </c>
      <c r="B261" s="151"/>
      <c r="C261" s="69">
        <v>2010</v>
      </c>
      <c r="D261" s="83"/>
      <c r="E261" s="62"/>
      <c r="F261" s="68" t="s">
        <v>396</v>
      </c>
      <c r="G261" s="69">
        <f>G245+G255+G260</f>
        <v>2025</v>
      </c>
    </row>
    <row r="262" spans="1:7" ht="16.5" x14ac:dyDescent="0.25">
      <c r="A262" s="153" t="s">
        <v>397</v>
      </c>
      <c r="B262" s="153"/>
      <c r="C262" s="153"/>
      <c r="D262" s="79"/>
      <c r="E262" s="62"/>
      <c r="F262" s="153" t="s">
        <v>397</v>
      </c>
      <c r="G262" s="153"/>
    </row>
    <row r="263" spans="1:7" ht="16.5" x14ac:dyDescent="0.3">
      <c r="A263" s="154" t="s">
        <v>100</v>
      </c>
      <c r="B263" s="154"/>
      <c r="C263" s="154"/>
      <c r="D263" s="95"/>
      <c r="E263" s="65"/>
      <c r="F263" s="154" t="s">
        <v>100</v>
      </c>
      <c r="G263" s="154"/>
    </row>
    <row r="264" spans="1:7" ht="16.5" x14ac:dyDescent="0.3">
      <c r="A264" s="63" t="s">
        <v>193</v>
      </c>
      <c r="B264" s="51" t="s">
        <v>43</v>
      </c>
      <c r="C264" s="64">
        <v>10</v>
      </c>
      <c r="D264" s="80"/>
      <c r="E264" s="71"/>
      <c r="F264" s="51" t="s">
        <v>43</v>
      </c>
      <c r="G264" s="64">
        <v>10</v>
      </c>
    </row>
    <row r="265" spans="1:7" ht="16.5" x14ac:dyDescent="0.25">
      <c r="A265" s="63" t="s">
        <v>194</v>
      </c>
      <c r="B265" s="51" t="s">
        <v>44</v>
      </c>
      <c r="C265" s="64">
        <v>15</v>
      </c>
      <c r="D265" s="80"/>
      <c r="E265" s="47"/>
      <c r="F265" s="51" t="s">
        <v>44</v>
      </c>
      <c r="G265" s="64">
        <v>15</v>
      </c>
    </row>
    <row r="266" spans="1:7" ht="16.5" x14ac:dyDescent="0.25">
      <c r="A266" s="63" t="s">
        <v>195</v>
      </c>
      <c r="B266" s="51" t="s">
        <v>75</v>
      </c>
      <c r="C266" s="64">
        <v>40</v>
      </c>
      <c r="D266" s="80"/>
      <c r="E266" s="57"/>
      <c r="F266" s="51" t="s">
        <v>75</v>
      </c>
      <c r="G266" s="64">
        <v>40</v>
      </c>
    </row>
    <row r="267" spans="1:7" ht="49.5" x14ac:dyDescent="0.25">
      <c r="A267" s="63" t="s">
        <v>254</v>
      </c>
      <c r="B267" s="51" t="s">
        <v>82</v>
      </c>
      <c r="C267" s="64">
        <v>220</v>
      </c>
      <c r="D267" s="80" t="s">
        <v>470</v>
      </c>
      <c r="E267" s="62"/>
      <c r="F267" s="51" t="s">
        <v>604</v>
      </c>
      <c r="G267" s="64">
        <v>260</v>
      </c>
    </row>
    <row r="268" spans="1:7" ht="16.5" x14ac:dyDescent="0.25">
      <c r="A268" s="63"/>
      <c r="B268" s="51"/>
      <c r="C268" s="64"/>
      <c r="D268" s="80"/>
      <c r="E268" s="62"/>
      <c r="F268" s="51"/>
      <c r="G268" s="64"/>
    </row>
    <row r="269" spans="1:7" ht="16.5" x14ac:dyDescent="0.25">
      <c r="A269" s="63" t="s">
        <v>197</v>
      </c>
      <c r="B269" s="51" t="s">
        <v>11</v>
      </c>
      <c r="C269" s="64">
        <v>200</v>
      </c>
      <c r="D269" s="80"/>
      <c r="E269" s="62"/>
      <c r="F269" s="51" t="s">
        <v>11</v>
      </c>
      <c r="G269" s="64">
        <v>200</v>
      </c>
    </row>
    <row r="270" spans="1:7" ht="16.5" x14ac:dyDescent="0.25">
      <c r="A270" s="66"/>
      <c r="B270" s="51" t="s">
        <v>91</v>
      </c>
      <c r="C270" s="64">
        <v>40</v>
      </c>
      <c r="D270" s="80" t="s">
        <v>425</v>
      </c>
      <c r="E270" s="62"/>
      <c r="F270" s="51" t="s">
        <v>426</v>
      </c>
      <c r="G270" s="64">
        <v>40</v>
      </c>
    </row>
    <row r="271" spans="1:7" ht="16.5" x14ac:dyDescent="0.25">
      <c r="A271" s="63" t="s">
        <v>198</v>
      </c>
      <c r="B271" s="51" t="s">
        <v>45</v>
      </c>
      <c r="C271" s="64">
        <v>100</v>
      </c>
      <c r="D271" s="80"/>
      <c r="E271" s="62"/>
      <c r="F271" s="51" t="s">
        <v>45</v>
      </c>
      <c r="G271" s="64">
        <v>100</v>
      </c>
    </row>
    <row r="272" spans="1:7" ht="16.5" x14ac:dyDescent="0.3">
      <c r="A272" s="151" t="s">
        <v>46</v>
      </c>
      <c r="B272" s="151"/>
      <c r="C272" s="67">
        <v>625</v>
      </c>
      <c r="D272" s="81"/>
      <c r="E272" s="62"/>
      <c r="F272" s="68" t="s">
        <v>46</v>
      </c>
      <c r="G272" s="67">
        <f>SUM(G264:G271)</f>
        <v>665</v>
      </c>
    </row>
    <row r="273" spans="1:7" ht="16.5" x14ac:dyDescent="0.25">
      <c r="A273" s="154" t="s">
        <v>13</v>
      </c>
      <c r="B273" s="154"/>
      <c r="C273" s="154"/>
      <c r="D273" s="95"/>
      <c r="E273" s="62"/>
      <c r="F273" s="154" t="s">
        <v>13</v>
      </c>
      <c r="G273" s="154"/>
    </row>
    <row r="274" spans="1:7" ht="16.5" x14ac:dyDescent="0.3">
      <c r="A274" s="63" t="s">
        <v>255</v>
      </c>
      <c r="B274" s="51" t="s">
        <v>179</v>
      </c>
      <c r="C274" s="64">
        <v>100</v>
      </c>
      <c r="D274" s="80"/>
      <c r="E274" s="65"/>
      <c r="F274" s="51" t="s">
        <v>179</v>
      </c>
      <c r="G274" s="64">
        <v>100</v>
      </c>
    </row>
    <row r="275" spans="1:7" ht="99" x14ac:dyDescent="0.25">
      <c r="A275" s="63" t="s">
        <v>215</v>
      </c>
      <c r="B275" s="51" t="s">
        <v>579</v>
      </c>
      <c r="C275" s="64">
        <v>275</v>
      </c>
      <c r="D275" s="80" t="s">
        <v>451</v>
      </c>
      <c r="E275" s="61"/>
      <c r="F275" s="51" t="s">
        <v>609</v>
      </c>
      <c r="G275" s="64">
        <v>275</v>
      </c>
    </row>
    <row r="276" spans="1:7" ht="99" x14ac:dyDescent="0.25">
      <c r="A276" s="63" t="s">
        <v>256</v>
      </c>
      <c r="B276" s="51" t="s">
        <v>180</v>
      </c>
      <c r="C276" s="64">
        <v>100</v>
      </c>
      <c r="D276" s="80" t="s">
        <v>456</v>
      </c>
      <c r="E276" s="61"/>
      <c r="F276" s="51" t="s">
        <v>620</v>
      </c>
      <c r="G276" s="64">
        <v>105</v>
      </c>
    </row>
    <row r="277" spans="1:7" ht="16.5" x14ac:dyDescent="0.25">
      <c r="A277" s="63" t="s">
        <v>201</v>
      </c>
      <c r="B277" s="51" t="s">
        <v>47</v>
      </c>
      <c r="C277" s="64">
        <v>180</v>
      </c>
      <c r="D277" s="80"/>
      <c r="E277" s="61"/>
      <c r="F277" s="51" t="s">
        <v>47</v>
      </c>
      <c r="G277" s="64">
        <v>180</v>
      </c>
    </row>
    <row r="278" spans="1:7" ht="16.5" x14ac:dyDescent="0.25">
      <c r="A278" s="63" t="s">
        <v>202</v>
      </c>
      <c r="B278" s="51" t="s">
        <v>48</v>
      </c>
      <c r="C278" s="64">
        <v>200</v>
      </c>
      <c r="D278" s="80"/>
      <c r="E278" s="61"/>
      <c r="F278" s="51" t="s">
        <v>48</v>
      </c>
      <c r="G278" s="64">
        <v>200</v>
      </c>
    </row>
    <row r="279" spans="1:7" ht="16.5" x14ac:dyDescent="0.25">
      <c r="A279" s="66"/>
      <c r="B279" s="51" t="s">
        <v>91</v>
      </c>
      <c r="C279" s="64">
        <v>30</v>
      </c>
      <c r="D279" s="80" t="s">
        <v>425</v>
      </c>
      <c r="E279" s="61"/>
      <c r="F279" s="51" t="s">
        <v>426</v>
      </c>
      <c r="G279" s="64">
        <v>70</v>
      </c>
    </row>
    <row r="280" spans="1:7" ht="16.5" x14ac:dyDescent="0.25">
      <c r="A280" s="66"/>
      <c r="B280" s="51" t="s">
        <v>146</v>
      </c>
      <c r="C280" s="64">
        <v>60</v>
      </c>
      <c r="D280" s="80" t="s">
        <v>425</v>
      </c>
      <c r="E280" s="61"/>
      <c r="F280" s="51"/>
      <c r="G280" s="64"/>
    </row>
    <row r="281" spans="1:7" ht="16.5" x14ac:dyDescent="0.25">
      <c r="A281" s="63" t="s">
        <v>198</v>
      </c>
      <c r="B281" s="51" t="s">
        <v>51</v>
      </c>
      <c r="C281" s="64">
        <v>100</v>
      </c>
      <c r="D281" s="80"/>
      <c r="E281" s="62"/>
      <c r="F281" s="51" t="s">
        <v>51</v>
      </c>
      <c r="G281" s="64">
        <v>100</v>
      </c>
    </row>
    <row r="282" spans="1:7" ht="16.5" x14ac:dyDescent="0.3">
      <c r="A282" s="151" t="s">
        <v>49</v>
      </c>
      <c r="B282" s="151"/>
      <c r="C282" s="67">
        <v>1045</v>
      </c>
      <c r="D282" s="81"/>
      <c r="E282" s="62"/>
      <c r="F282" s="68" t="s">
        <v>49</v>
      </c>
      <c r="G282" s="67">
        <f>SUM(G274:G281)</f>
        <v>1030</v>
      </c>
    </row>
    <row r="283" spans="1:7" ht="16.5" x14ac:dyDescent="0.3">
      <c r="A283" s="152" t="s">
        <v>14</v>
      </c>
      <c r="B283" s="152"/>
      <c r="C283" s="152"/>
      <c r="D283" s="82"/>
      <c r="E283" s="62"/>
      <c r="F283" s="152" t="s">
        <v>14</v>
      </c>
      <c r="G283" s="152"/>
    </row>
    <row r="284" spans="1:7" ht="82.5" x14ac:dyDescent="0.25">
      <c r="A284" s="63" t="s">
        <v>241</v>
      </c>
      <c r="B284" s="51" t="s">
        <v>148</v>
      </c>
      <c r="C284" s="64">
        <v>100</v>
      </c>
      <c r="D284" s="80" t="s">
        <v>471</v>
      </c>
      <c r="E284" s="62"/>
      <c r="F284" s="51" t="s">
        <v>437</v>
      </c>
      <c r="G284" s="64">
        <v>100</v>
      </c>
    </row>
    <row r="285" spans="1:7" ht="16.5" x14ac:dyDescent="0.25">
      <c r="A285" s="66"/>
      <c r="B285" s="51" t="s">
        <v>89</v>
      </c>
      <c r="C285" s="64">
        <v>200</v>
      </c>
      <c r="D285" s="80"/>
      <c r="E285" s="62"/>
      <c r="F285" s="51" t="s">
        <v>89</v>
      </c>
      <c r="G285" s="64">
        <v>200</v>
      </c>
    </row>
    <row r="286" spans="1:7" ht="16.5" x14ac:dyDescent="0.25">
      <c r="A286" s="66" t="s">
        <v>198</v>
      </c>
      <c r="B286" s="51" t="s">
        <v>147</v>
      </c>
      <c r="C286" s="64">
        <v>150</v>
      </c>
      <c r="D286" s="80"/>
      <c r="E286" s="62"/>
      <c r="F286" s="51" t="s">
        <v>147</v>
      </c>
      <c r="G286" s="64">
        <v>150</v>
      </c>
    </row>
    <row r="287" spans="1:7" ht="16.5" x14ac:dyDescent="0.3">
      <c r="A287" s="151" t="s">
        <v>73</v>
      </c>
      <c r="B287" s="151"/>
      <c r="C287" s="67">
        <v>450</v>
      </c>
      <c r="D287" s="81"/>
      <c r="E287" s="62"/>
      <c r="F287" s="68" t="s">
        <v>73</v>
      </c>
      <c r="G287" s="67">
        <f>SUM(G284:G286)</f>
        <v>450</v>
      </c>
    </row>
    <row r="288" spans="1:7" ht="16.5" x14ac:dyDescent="0.3">
      <c r="A288" s="151" t="s">
        <v>371</v>
      </c>
      <c r="B288" s="151"/>
      <c r="C288" s="69">
        <v>2120</v>
      </c>
      <c r="D288" s="83"/>
      <c r="E288" s="65"/>
      <c r="F288" s="68" t="s">
        <v>371</v>
      </c>
      <c r="G288" s="69">
        <f>G272+G282+G287</f>
        <v>2145</v>
      </c>
    </row>
    <row r="289" spans="1:7" ht="16.5" x14ac:dyDescent="0.3">
      <c r="A289" s="153" t="s">
        <v>398</v>
      </c>
      <c r="B289" s="153"/>
      <c r="C289" s="153"/>
      <c r="D289" s="79"/>
      <c r="E289" s="71"/>
      <c r="F289" s="153" t="s">
        <v>398</v>
      </c>
      <c r="G289" s="153"/>
    </row>
    <row r="290" spans="1:7" ht="16.5" x14ac:dyDescent="0.3">
      <c r="A290" s="154" t="s">
        <v>100</v>
      </c>
      <c r="B290" s="154"/>
      <c r="C290" s="154"/>
      <c r="D290" s="95"/>
      <c r="E290" s="71"/>
      <c r="F290" s="154" t="s">
        <v>100</v>
      </c>
      <c r="G290" s="154"/>
    </row>
    <row r="291" spans="1:7" ht="16.5" x14ac:dyDescent="0.25">
      <c r="A291" s="63" t="s">
        <v>194</v>
      </c>
      <c r="B291" s="51" t="s">
        <v>44</v>
      </c>
      <c r="C291" s="64">
        <v>15</v>
      </c>
      <c r="D291" s="80"/>
      <c r="F291" s="51" t="s">
        <v>44</v>
      </c>
      <c r="G291" s="64">
        <v>15</v>
      </c>
    </row>
    <row r="292" spans="1:7" ht="99" x14ac:dyDescent="0.25">
      <c r="A292" s="63" t="s">
        <v>248</v>
      </c>
      <c r="B292" s="51" t="s">
        <v>593</v>
      </c>
      <c r="C292" s="64">
        <v>230</v>
      </c>
      <c r="D292" s="80" t="s">
        <v>472</v>
      </c>
      <c r="F292" s="51" t="s">
        <v>610</v>
      </c>
      <c r="G292" s="64">
        <v>210</v>
      </c>
    </row>
    <row r="293" spans="1:7" ht="16.5" x14ac:dyDescent="0.25">
      <c r="A293" s="63"/>
      <c r="B293" s="51"/>
      <c r="C293" s="64"/>
      <c r="D293" s="80"/>
      <c r="F293" s="51"/>
      <c r="G293" s="64"/>
    </row>
    <row r="294" spans="1:7" ht="16.5" x14ac:dyDescent="0.25">
      <c r="A294" s="63" t="s">
        <v>205</v>
      </c>
      <c r="B294" s="51" t="s">
        <v>25</v>
      </c>
      <c r="C294" s="64">
        <v>200</v>
      </c>
      <c r="D294" s="80"/>
      <c r="F294" s="51" t="s">
        <v>25</v>
      </c>
      <c r="G294" s="64">
        <v>200</v>
      </c>
    </row>
    <row r="295" spans="1:7" ht="49.5" x14ac:dyDescent="0.25">
      <c r="A295" s="63" t="s">
        <v>206</v>
      </c>
      <c r="B295" s="51" t="s">
        <v>149</v>
      </c>
      <c r="C295" s="64">
        <v>50</v>
      </c>
      <c r="D295" s="80" t="s">
        <v>473</v>
      </c>
      <c r="F295" s="51" t="s">
        <v>426</v>
      </c>
      <c r="G295" s="64">
        <v>40</v>
      </c>
    </row>
    <row r="296" spans="1:7" ht="16.5" x14ac:dyDescent="0.25">
      <c r="A296" s="63" t="s">
        <v>198</v>
      </c>
      <c r="B296" s="51" t="s">
        <v>51</v>
      </c>
      <c r="C296" s="64">
        <v>100</v>
      </c>
      <c r="D296" s="80"/>
      <c r="F296" s="51" t="s">
        <v>51</v>
      </c>
      <c r="G296" s="64">
        <v>100</v>
      </c>
    </row>
    <row r="297" spans="1:7" ht="16.5" x14ac:dyDescent="0.3">
      <c r="A297" s="151" t="s">
        <v>46</v>
      </c>
      <c r="B297" s="151"/>
      <c r="C297" s="67">
        <v>595</v>
      </c>
      <c r="D297" s="81"/>
      <c r="F297" s="68" t="s">
        <v>46</v>
      </c>
      <c r="G297" s="67">
        <f>SUM(G291:G296)</f>
        <v>565</v>
      </c>
    </row>
    <row r="298" spans="1:7" ht="16.5" x14ac:dyDescent="0.25">
      <c r="A298" s="154" t="s">
        <v>13</v>
      </c>
      <c r="B298" s="154"/>
      <c r="C298" s="154"/>
      <c r="D298" s="95"/>
      <c r="F298" s="154" t="s">
        <v>13</v>
      </c>
      <c r="G298" s="154"/>
    </row>
    <row r="299" spans="1:7" ht="16.5" x14ac:dyDescent="0.25">
      <c r="A299" s="63" t="s">
        <v>257</v>
      </c>
      <c r="B299" s="51" t="s">
        <v>181</v>
      </c>
      <c r="C299" s="64">
        <v>100</v>
      </c>
      <c r="D299" s="80"/>
      <c r="F299" s="51" t="s">
        <v>181</v>
      </c>
      <c r="G299" s="64">
        <v>100</v>
      </c>
    </row>
    <row r="300" spans="1:7" ht="33" x14ac:dyDescent="0.25">
      <c r="A300" s="66" t="s">
        <v>208</v>
      </c>
      <c r="B300" s="51" t="s">
        <v>581</v>
      </c>
      <c r="C300" s="64">
        <v>270</v>
      </c>
      <c r="D300" s="80"/>
      <c r="F300" s="51" t="s">
        <v>602</v>
      </c>
      <c r="G300" s="64">
        <v>275</v>
      </c>
    </row>
    <row r="301" spans="1:7" ht="33" x14ac:dyDescent="0.25">
      <c r="A301" s="66" t="s">
        <v>258</v>
      </c>
      <c r="B301" s="51" t="s">
        <v>594</v>
      </c>
      <c r="C301" s="64">
        <v>105</v>
      </c>
      <c r="D301" s="80"/>
      <c r="F301" s="51" t="s">
        <v>594</v>
      </c>
      <c r="G301" s="64">
        <v>105</v>
      </c>
    </row>
    <row r="302" spans="1:7" ht="16.5" x14ac:dyDescent="0.25">
      <c r="A302" s="63" t="s">
        <v>244</v>
      </c>
      <c r="B302" s="51" t="s">
        <v>174</v>
      </c>
      <c r="C302" s="64">
        <v>180</v>
      </c>
      <c r="D302" s="80"/>
      <c r="F302" s="51" t="s">
        <v>174</v>
      </c>
      <c r="G302" s="64">
        <v>150</v>
      </c>
    </row>
    <row r="303" spans="1:7" ht="49.5" x14ac:dyDescent="0.25">
      <c r="A303" s="70"/>
      <c r="B303" s="51" t="s">
        <v>151</v>
      </c>
      <c r="C303" s="64">
        <v>200</v>
      </c>
      <c r="D303" s="80" t="s">
        <v>435</v>
      </c>
      <c r="F303" s="51" t="s">
        <v>59</v>
      </c>
      <c r="G303" s="64">
        <v>200</v>
      </c>
    </row>
    <row r="304" spans="1:7" ht="16.5" x14ac:dyDescent="0.25">
      <c r="A304" s="66"/>
      <c r="B304" s="51" t="s">
        <v>91</v>
      </c>
      <c r="C304" s="64">
        <v>30</v>
      </c>
      <c r="D304" s="80" t="s">
        <v>425</v>
      </c>
      <c r="E304" s="75"/>
      <c r="F304" s="51" t="s">
        <v>426</v>
      </c>
      <c r="G304" s="64">
        <v>120</v>
      </c>
    </row>
    <row r="305" spans="1:7" ht="16.5" x14ac:dyDescent="0.25">
      <c r="A305" s="66"/>
      <c r="B305" s="51" t="s">
        <v>146</v>
      </c>
      <c r="C305" s="64">
        <v>60</v>
      </c>
      <c r="D305" s="80" t="s">
        <v>425</v>
      </c>
      <c r="F305" s="51"/>
      <c r="G305" s="64"/>
    </row>
    <row r="306" spans="1:7" ht="16.5" x14ac:dyDescent="0.25">
      <c r="A306" s="63" t="s">
        <v>198</v>
      </c>
      <c r="B306" s="51" t="s">
        <v>45</v>
      </c>
      <c r="C306" s="64">
        <v>100</v>
      </c>
      <c r="D306" s="80"/>
      <c r="F306" s="51" t="s">
        <v>45</v>
      </c>
      <c r="G306" s="64">
        <v>100</v>
      </c>
    </row>
    <row r="307" spans="1:7" ht="16.5" x14ac:dyDescent="0.3">
      <c r="A307" s="151" t="s">
        <v>49</v>
      </c>
      <c r="B307" s="151"/>
      <c r="C307" s="67">
        <v>1045</v>
      </c>
      <c r="D307" s="81"/>
      <c r="F307" s="68" t="s">
        <v>49</v>
      </c>
      <c r="G307" s="67">
        <f>SUM(G299:G306)</f>
        <v>1050</v>
      </c>
    </row>
    <row r="308" spans="1:7" ht="16.5" x14ac:dyDescent="0.3">
      <c r="A308" s="152" t="s">
        <v>14</v>
      </c>
      <c r="B308" s="152"/>
      <c r="C308" s="152"/>
      <c r="D308" s="82"/>
      <c r="F308" s="152" t="s">
        <v>14</v>
      </c>
      <c r="G308" s="152"/>
    </row>
    <row r="309" spans="1:7" ht="49.5" x14ac:dyDescent="0.25">
      <c r="A309" s="66" t="s">
        <v>210</v>
      </c>
      <c r="B309" s="51" t="s">
        <v>152</v>
      </c>
      <c r="C309" s="64">
        <v>75</v>
      </c>
      <c r="D309" s="80" t="s">
        <v>474</v>
      </c>
      <c r="F309" s="51" t="s">
        <v>443</v>
      </c>
      <c r="G309" s="64">
        <v>75</v>
      </c>
    </row>
    <row r="310" spans="1:7" ht="16.5" x14ac:dyDescent="0.25">
      <c r="A310" s="63" t="s">
        <v>197</v>
      </c>
      <c r="B310" s="51" t="s">
        <v>11</v>
      </c>
      <c r="C310" s="64">
        <v>200</v>
      </c>
      <c r="D310" s="80"/>
      <c r="F310" s="51" t="s">
        <v>11</v>
      </c>
      <c r="G310" s="64">
        <v>200</v>
      </c>
    </row>
    <row r="311" spans="1:7" ht="16.5" x14ac:dyDescent="0.25">
      <c r="A311" s="66" t="s">
        <v>198</v>
      </c>
      <c r="B311" s="51" t="s">
        <v>57</v>
      </c>
      <c r="C311" s="64">
        <v>100</v>
      </c>
      <c r="D311" s="80"/>
      <c r="F311" s="51" t="s">
        <v>57</v>
      </c>
      <c r="G311" s="64">
        <v>100</v>
      </c>
    </row>
    <row r="312" spans="1:7" ht="16.5" x14ac:dyDescent="0.3">
      <c r="A312" s="151" t="s">
        <v>73</v>
      </c>
      <c r="B312" s="151"/>
      <c r="C312" s="67">
        <v>375</v>
      </c>
      <c r="D312" s="81"/>
      <c r="F312" s="68" t="s">
        <v>73</v>
      </c>
      <c r="G312" s="67">
        <f>SUM(G309:G311)</f>
        <v>375</v>
      </c>
    </row>
    <row r="313" spans="1:7" ht="16.5" x14ac:dyDescent="0.3">
      <c r="A313" s="151" t="s">
        <v>370</v>
      </c>
      <c r="B313" s="151"/>
      <c r="C313" s="69">
        <v>2015</v>
      </c>
      <c r="D313" s="83"/>
      <c r="F313" s="68" t="s">
        <v>370</v>
      </c>
      <c r="G313" s="69">
        <f>G297+G307+G312</f>
        <v>1990</v>
      </c>
    </row>
    <row r="314" spans="1:7" ht="16.5" x14ac:dyDescent="0.25">
      <c r="A314" s="153" t="s">
        <v>399</v>
      </c>
      <c r="B314" s="153"/>
      <c r="C314" s="153"/>
      <c r="D314" s="79"/>
      <c r="F314" s="153" t="s">
        <v>399</v>
      </c>
      <c r="G314" s="153"/>
    </row>
    <row r="315" spans="1:7" ht="16.5" x14ac:dyDescent="0.25">
      <c r="A315" s="154" t="s">
        <v>100</v>
      </c>
      <c r="B315" s="154"/>
      <c r="C315" s="154"/>
      <c r="D315" s="95"/>
      <c r="F315" s="154" t="s">
        <v>100</v>
      </c>
      <c r="G315" s="154"/>
    </row>
    <row r="316" spans="1:7" ht="16.5" x14ac:dyDescent="0.25">
      <c r="A316" s="63" t="s">
        <v>193</v>
      </c>
      <c r="B316" s="51" t="s">
        <v>43</v>
      </c>
      <c r="C316" s="64">
        <v>10</v>
      </c>
      <c r="D316" s="80"/>
      <c r="F316" s="51" t="s">
        <v>43</v>
      </c>
      <c r="G316" s="64">
        <v>10</v>
      </c>
    </row>
    <row r="317" spans="1:7" ht="99" x14ac:dyDescent="0.25">
      <c r="A317" s="63" t="s">
        <v>259</v>
      </c>
      <c r="B317" s="51" t="s">
        <v>160</v>
      </c>
      <c r="C317" s="64">
        <v>100</v>
      </c>
      <c r="D317" s="80" t="s">
        <v>475</v>
      </c>
      <c r="F317" s="51" t="s">
        <v>158</v>
      </c>
      <c r="G317" s="64">
        <v>100</v>
      </c>
    </row>
    <row r="318" spans="1:7" ht="99" x14ac:dyDescent="0.25">
      <c r="A318" s="66" t="s">
        <v>227</v>
      </c>
      <c r="B318" s="51" t="s">
        <v>161</v>
      </c>
      <c r="C318" s="64">
        <v>180</v>
      </c>
      <c r="D318" s="80" t="s">
        <v>451</v>
      </c>
      <c r="F318" s="51" t="s">
        <v>448</v>
      </c>
      <c r="G318" s="64">
        <v>180</v>
      </c>
    </row>
    <row r="319" spans="1:7" ht="16.5" x14ac:dyDescent="0.25">
      <c r="A319" s="66" t="s">
        <v>213</v>
      </c>
      <c r="B319" s="51" t="s">
        <v>52</v>
      </c>
      <c r="C319" s="64">
        <v>200</v>
      </c>
      <c r="D319" s="80"/>
      <c r="F319" s="51" t="s">
        <v>52</v>
      </c>
      <c r="G319" s="64">
        <v>200</v>
      </c>
    </row>
    <row r="320" spans="1:7" ht="16.5" x14ac:dyDescent="0.25">
      <c r="A320" s="66"/>
      <c r="B320" s="51" t="s">
        <v>91</v>
      </c>
      <c r="C320" s="64">
        <v>40</v>
      </c>
      <c r="D320" s="80" t="s">
        <v>425</v>
      </c>
      <c r="F320" s="51" t="s">
        <v>426</v>
      </c>
      <c r="G320" s="64">
        <v>70</v>
      </c>
    </row>
    <row r="321" spans="1:7" ht="16.5" x14ac:dyDescent="0.25">
      <c r="A321" s="63" t="s">
        <v>198</v>
      </c>
      <c r="B321" s="51" t="s">
        <v>45</v>
      </c>
      <c r="C321" s="64">
        <v>100</v>
      </c>
      <c r="D321" s="80" t="s">
        <v>425</v>
      </c>
      <c r="F321" s="51" t="s">
        <v>45</v>
      </c>
      <c r="G321" s="64">
        <v>100</v>
      </c>
    </row>
    <row r="322" spans="1:7" ht="16.5" x14ac:dyDescent="0.3">
      <c r="A322" s="151" t="s">
        <v>46</v>
      </c>
      <c r="B322" s="151"/>
      <c r="C322" s="67">
        <v>630</v>
      </c>
      <c r="D322" s="81"/>
      <c r="F322" s="68" t="s">
        <v>46</v>
      </c>
      <c r="G322" s="67">
        <f>SUM(G316:G321)</f>
        <v>660</v>
      </c>
    </row>
    <row r="323" spans="1:7" ht="16.5" x14ac:dyDescent="0.25">
      <c r="A323" s="154" t="s">
        <v>13</v>
      </c>
      <c r="B323" s="154"/>
      <c r="C323" s="154"/>
      <c r="D323" s="95"/>
      <c r="F323" s="154" t="s">
        <v>13</v>
      </c>
      <c r="G323" s="154"/>
    </row>
    <row r="324" spans="1:7" ht="33" x14ac:dyDescent="0.25">
      <c r="A324" s="63" t="s">
        <v>229</v>
      </c>
      <c r="B324" s="51" t="s">
        <v>162</v>
      </c>
      <c r="C324" s="64">
        <v>100</v>
      </c>
      <c r="D324" s="80"/>
      <c r="F324" s="51" t="s">
        <v>162</v>
      </c>
      <c r="G324" s="64">
        <v>100</v>
      </c>
    </row>
    <row r="325" spans="1:7" ht="49.5" x14ac:dyDescent="0.25">
      <c r="A325" s="63" t="s">
        <v>234</v>
      </c>
      <c r="B325" s="51" t="s">
        <v>589</v>
      </c>
      <c r="C325" s="64">
        <v>260</v>
      </c>
      <c r="D325" s="80" t="s">
        <v>476</v>
      </c>
      <c r="F325" s="51" t="s">
        <v>605</v>
      </c>
      <c r="G325" s="64">
        <v>260</v>
      </c>
    </row>
    <row r="326" spans="1:7" ht="49.5" x14ac:dyDescent="0.25">
      <c r="A326" s="63" t="s">
        <v>216</v>
      </c>
      <c r="B326" s="51" t="s">
        <v>595</v>
      </c>
      <c r="C326" s="64">
        <v>285</v>
      </c>
      <c r="D326" s="80" t="s">
        <v>477</v>
      </c>
      <c r="F326" s="51" t="s">
        <v>621</v>
      </c>
      <c r="G326" s="64">
        <v>105</v>
      </c>
    </row>
    <row r="327" spans="1:7" ht="16.5" x14ac:dyDescent="0.25">
      <c r="A327" s="63"/>
      <c r="B327" s="51"/>
      <c r="C327" s="64"/>
      <c r="D327" s="80"/>
      <c r="F327" s="51" t="s">
        <v>441</v>
      </c>
      <c r="G327" s="64">
        <v>180</v>
      </c>
    </row>
    <row r="328" spans="1:7" ht="33" x14ac:dyDescent="0.25">
      <c r="A328" s="63" t="s">
        <v>217</v>
      </c>
      <c r="B328" s="51" t="s">
        <v>53</v>
      </c>
      <c r="C328" s="64">
        <v>200</v>
      </c>
      <c r="D328" s="80"/>
      <c r="F328" s="51" t="s">
        <v>53</v>
      </c>
      <c r="G328" s="64">
        <v>200</v>
      </c>
    </row>
    <row r="329" spans="1:7" ht="16.5" x14ac:dyDescent="0.25">
      <c r="A329" s="66"/>
      <c r="B329" s="51" t="s">
        <v>91</v>
      </c>
      <c r="C329" s="64">
        <v>30</v>
      </c>
      <c r="D329" s="80" t="s">
        <v>425</v>
      </c>
      <c r="F329" s="51" t="s">
        <v>426</v>
      </c>
      <c r="G329" s="64">
        <v>70</v>
      </c>
    </row>
    <row r="330" spans="1:7" ht="16.5" x14ac:dyDescent="0.25">
      <c r="A330" s="66"/>
      <c r="B330" s="51" t="s">
        <v>146</v>
      </c>
      <c r="C330" s="64">
        <v>60</v>
      </c>
      <c r="D330" s="80" t="s">
        <v>425</v>
      </c>
      <c r="F330" s="51"/>
      <c r="G330" s="64"/>
    </row>
    <row r="331" spans="1:7" ht="16.5" x14ac:dyDescent="0.25">
      <c r="A331" s="63" t="s">
        <v>198</v>
      </c>
      <c r="B331" s="51" t="s">
        <v>51</v>
      </c>
      <c r="C331" s="64">
        <v>100</v>
      </c>
      <c r="D331" s="80"/>
      <c r="F331" s="51" t="s">
        <v>51</v>
      </c>
      <c r="G331" s="64">
        <v>100</v>
      </c>
    </row>
    <row r="332" spans="1:7" ht="16.5" x14ac:dyDescent="0.3">
      <c r="A332" s="151" t="s">
        <v>49</v>
      </c>
      <c r="B332" s="151"/>
      <c r="C332" s="67">
        <v>1035</v>
      </c>
      <c r="D332" s="81"/>
      <c r="F332" s="68" t="s">
        <v>49</v>
      </c>
      <c r="G332" s="67">
        <f>SUM(G324:G331)</f>
        <v>1015</v>
      </c>
    </row>
    <row r="333" spans="1:7" ht="16.5" x14ac:dyDescent="0.3">
      <c r="A333" s="152" t="s">
        <v>14</v>
      </c>
      <c r="B333" s="152"/>
      <c r="C333" s="152"/>
      <c r="D333" s="82"/>
      <c r="F333" s="152" t="s">
        <v>14</v>
      </c>
      <c r="G333" s="152"/>
    </row>
    <row r="334" spans="1:7" ht="99" x14ac:dyDescent="0.25">
      <c r="A334" s="66" t="s">
        <v>248</v>
      </c>
      <c r="B334" s="51" t="s">
        <v>154</v>
      </c>
      <c r="C334" s="64">
        <v>75</v>
      </c>
      <c r="D334" s="80" t="s">
        <v>456</v>
      </c>
      <c r="F334" s="51" t="s">
        <v>573</v>
      </c>
      <c r="G334" s="64">
        <v>50</v>
      </c>
    </row>
    <row r="335" spans="1:7" ht="33" x14ac:dyDescent="0.25">
      <c r="A335" s="66"/>
      <c r="B335" s="51" t="s">
        <v>155</v>
      </c>
      <c r="C335" s="64">
        <v>200</v>
      </c>
      <c r="D335" s="80" t="s">
        <v>478</v>
      </c>
      <c r="F335" s="51" t="s">
        <v>176</v>
      </c>
      <c r="G335" s="64">
        <v>200</v>
      </c>
    </row>
    <row r="336" spans="1:7" ht="16.5" x14ac:dyDescent="0.25">
      <c r="A336" s="66" t="s">
        <v>198</v>
      </c>
      <c r="B336" s="51" t="s">
        <v>101</v>
      </c>
      <c r="C336" s="64">
        <v>100</v>
      </c>
      <c r="D336" s="80"/>
      <c r="F336" s="51" t="s">
        <v>101</v>
      </c>
      <c r="G336" s="64">
        <v>100</v>
      </c>
    </row>
    <row r="337" spans="1:7" ht="16.5" x14ac:dyDescent="0.3">
      <c r="A337" s="151" t="s">
        <v>73</v>
      </c>
      <c r="B337" s="151"/>
      <c r="C337" s="67">
        <v>375</v>
      </c>
      <c r="D337" s="81"/>
      <c r="F337" s="68" t="s">
        <v>73</v>
      </c>
      <c r="G337" s="67">
        <f>SUM(G334:G336)</f>
        <v>350</v>
      </c>
    </row>
    <row r="338" spans="1:7" ht="16.5" x14ac:dyDescent="0.3">
      <c r="A338" s="151" t="s">
        <v>401</v>
      </c>
      <c r="B338" s="151"/>
      <c r="C338" s="69">
        <v>2040</v>
      </c>
      <c r="D338" s="83"/>
      <c r="F338" s="68" t="s">
        <v>401</v>
      </c>
      <c r="G338" s="69">
        <f>G322+G332+G337</f>
        <v>2025</v>
      </c>
    </row>
    <row r="339" spans="1:7" ht="16.5" x14ac:dyDescent="0.25">
      <c r="A339" s="153" t="s">
        <v>402</v>
      </c>
      <c r="B339" s="153"/>
      <c r="C339" s="153"/>
      <c r="D339" s="79"/>
      <c r="F339" s="153" t="s">
        <v>402</v>
      </c>
      <c r="G339" s="153"/>
    </row>
    <row r="340" spans="1:7" ht="16.5" x14ac:dyDescent="0.25">
      <c r="A340" s="154" t="s">
        <v>100</v>
      </c>
      <c r="B340" s="154"/>
      <c r="C340" s="154"/>
      <c r="D340" s="95"/>
      <c r="F340" s="154" t="s">
        <v>100</v>
      </c>
      <c r="G340" s="154"/>
    </row>
    <row r="341" spans="1:7" ht="16.5" x14ac:dyDescent="0.25">
      <c r="A341" s="63" t="s">
        <v>193</v>
      </c>
      <c r="B341" s="51" t="s">
        <v>43</v>
      </c>
      <c r="C341" s="64">
        <v>10</v>
      </c>
      <c r="D341" s="80"/>
      <c r="F341" s="51" t="s">
        <v>43</v>
      </c>
      <c r="G341" s="64">
        <v>10</v>
      </c>
    </row>
    <row r="342" spans="1:7" ht="16.5" x14ac:dyDescent="0.25">
      <c r="A342" s="63" t="s">
        <v>194</v>
      </c>
      <c r="B342" s="51" t="s">
        <v>44</v>
      </c>
      <c r="C342" s="64">
        <v>15</v>
      </c>
      <c r="D342" s="80"/>
      <c r="F342" s="51" t="s">
        <v>44</v>
      </c>
      <c r="G342" s="64">
        <v>20</v>
      </c>
    </row>
    <row r="343" spans="1:7" ht="16.5" x14ac:dyDescent="0.25">
      <c r="A343" s="66" t="s">
        <v>218</v>
      </c>
      <c r="B343" s="51" t="s">
        <v>156</v>
      </c>
      <c r="C343" s="64">
        <v>50</v>
      </c>
      <c r="D343" s="80"/>
      <c r="F343" s="51" t="s">
        <v>156</v>
      </c>
      <c r="G343" s="64">
        <v>50</v>
      </c>
    </row>
    <row r="344" spans="1:7" ht="33" x14ac:dyDescent="0.25">
      <c r="A344" s="63" t="s">
        <v>219</v>
      </c>
      <c r="B344" s="51" t="s">
        <v>83</v>
      </c>
      <c r="C344" s="64">
        <v>200</v>
      </c>
      <c r="D344" s="80" t="s">
        <v>479</v>
      </c>
      <c r="F344" s="51" t="s">
        <v>480</v>
      </c>
      <c r="G344" s="64">
        <v>250</v>
      </c>
    </row>
    <row r="345" spans="1:7" ht="16.5" x14ac:dyDescent="0.25">
      <c r="A345" s="63"/>
      <c r="B345" s="51"/>
      <c r="C345" s="64"/>
      <c r="D345" s="80"/>
      <c r="F345" s="51"/>
      <c r="G345" s="64"/>
    </row>
    <row r="346" spans="1:7" ht="16.5" x14ac:dyDescent="0.25">
      <c r="A346" s="63" t="s">
        <v>197</v>
      </c>
      <c r="B346" s="51" t="s">
        <v>11</v>
      </c>
      <c r="C346" s="64">
        <v>200</v>
      </c>
      <c r="D346" s="80"/>
      <c r="F346" s="51" t="s">
        <v>11</v>
      </c>
      <c r="G346" s="64">
        <v>200</v>
      </c>
    </row>
    <row r="347" spans="1:7" ht="16.5" x14ac:dyDescent="0.25">
      <c r="A347" s="66"/>
      <c r="B347" s="51" t="s">
        <v>91</v>
      </c>
      <c r="C347" s="64">
        <v>40</v>
      </c>
      <c r="D347" s="80" t="s">
        <v>425</v>
      </c>
      <c r="F347" s="51" t="s">
        <v>426</v>
      </c>
      <c r="G347" s="64">
        <v>40</v>
      </c>
    </row>
    <row r="348" spans="1:7" ht="16.5" x14ac:dyDescent="0.25">
      <c r="A348" s="66" t="s">
        <v>198</v>
      </c>
      <c r="B348" s="51" t="s">
        <v>51</v>
      </c>
      <c r="C348" s="64">
        <v>100</v>
      </c>
      <c r="D348" s="80"/>
      <c r="F348" s="51" t="s">
        <v>51</v>
      </c>
      <c r="G348" s="64">
        <v>100</v>
      </c>
    </row>
    <row r="349" spans="1:7" ht="16.5" x14ac:dyDescent="0.3">
      <c r="A349" s="151" t="s">
        <v>46</v>
      </c>
      <c r="B349" s="151"/>
      <c r="C349" s="67">
        <v>615</v>
      </c>
      <c r="D349" s="81"/>
      <c r="F349" s="68" t="s">
        <v>46</v>
      </c>
      <c r="G349" s="67">
        <f>SUM(G341:G348)</f>
        <v>670</v>
      </c>
    </row>
    <row r="350" spans="1:7" ht="16.5" x14ac:dyDescent="0.25">
      <c r="A350" s="154" t="s">
        <v>13</v>
      </c>
      <c r="B350" s="154"/>
      <c r="C350" s="154"/>
      <c r="D350" s="95"/>
      <c r="F350" s="154" t="s">
        <v>13</v>
      </c>
      <c r="G350" s="154"/>
    </row>
    <row r="351" spans="1:7" ht="49.5" x14ac:dyDescent="0.25">
      <c r="A351" s="63" t="s">
        <v>238</v>
      </c>
      <c r="B351" s="51" t="s">
        <v>170</v>
      </c>
      <c r="C351" s="64">
        <v>100</v>
      </c>
      <c r="D351" s="80"/>
      <c r="F351" s="51" t="s">
        <v>170</v>
      </c>
      <c r="G351" s="64">
        <v>100</v>
      </c>
    </row>
    <row r="352" spans="1:7" ht="99" x14ac:dyDescent="0.25">
      <c r="A352" s="63" t="s">
        <v>233</v>
      </c>
      <c r="B352" s="51" t="s">
        <v>596</v>
      </c>
      <c r="C352" s="64">
        <v>275</v>
      </c>
      <c r="D352" s="80" t="s">
        <v>456</v>
      </c>
      <c r="F352" s="51" t="s">
        <v>606</v>
      </c>
      <c r="G352" s="64">
        <v>275</v>
      </c>
    </row>
    <row r="353" spans="1:7" ht="16.5" x14ac:dyDescent="0.25">
      <c r="A353" s="63" t="s">
        <v>260</v>
      </c>
      <c r="B353" s="51" t="s">
        <v>182</v>
      </c>
      <c r="C353" s="64">
        <v>280</v>
      </c>
      <c r="D353" s="80"/>
      <c r="F353" s="51" t="s">
        <v>182</v>
      </c>
      <c r="G353" s="64">
        <v>280</v>
      </c>
    </row>
    <row r="354" spans="1:7" ht="16.5" x14ac:dyDescent="0.25">
      <c r="A354" s="63"/>
      <c r="B354" s="51"/>
      <c r="C354" s="64"/>
      <c r="D354" s="80"/>
      <c r="F354" s="51"/>
      <c r="G354" s="64"/>
    </row>
    <row r="355" spans="1:7" ht="16.5" x14ac:dyDescent="0.25">
      <c r="A355" s="63" t="s">
        <v>224</v>
      </c>
      <c r="B355" s="51" t="s">
        <v>54</v>
      </c>
      <c r="C355" s="64">
        <v>200</v>
      </c>
      <c r="D355" s="80"/>
      <c r="F355" s="51" t="s">
        <v>54</v>
      </c>
      <c r="G355" s="64">
        <v>200</v>
      </c>
    </row>
    <row r="356" spans="1:7" ht="16.5" x14ac:dyDescent="0.25">
      <c r="A356" s="66"/>
      <c r="B356" s="51" t="s">
        <v>91</v>
      </c>
      <c r="C356" s="64">
        <v>30</v>
      </c>
      <c r="D356" s="80" t="s">
        <v>425</v>
      </c>
      <c r="F356" s="51" t="s">
        <v>426</v>
      </c>
      <c r="G356" s="64">
        <v>60</v>
      </c>
    </row>
    <row r="357" spans="1:7" ht="16.5" x14ac:dyDescent="0.25">
      <c r="A357" s="66"/>
      <c r="B357" s="51" t="s">
        <v>146</v>
      </c>
      <c r="C357" s="64">
        <v>60</v>
      </c>
      <c r="D357" s="80" t="s">
        <v>425</v>
      </c>
      <c r="F357" s="51"/>
      <c r="G357" s="64"/>
    </row>
    <row r="358" spans="1:7" ht="16.5" x14ac:dyDescent="0.25">
      <c r="A358" s="63" t="s">
        <v>198</v>
      </c>
      <c r="B358" s="51" t="s">
        <v>45</v>
      </c>
      <c r="C358" s="64">
        <v>100</v>
      </c>
      <c r="D358" s="80"/>
      <c r="F358" s="51" t="s">
        <v>45</v>
      </c>
      <c r="G358" s="64">
        <v>100</v>
      </c>
    </row>
    <row r="359" spans="1:7" ht="16.5" x14ac:dyDescent="0.3">
      <c r="A359" s="151" t="s">
        <v>49</v>
      </c>
      <c r="B359" s="151"/>
      <c r="C359" s="67">
        <v>1045</v>
      </c>
      <c r="D359" s="81"/>
      <c r="F359" s="68" t="s">
        <v>49</v>
      </c>
      <c r="G359" s="67">
        <f>SUM(G351:G358)</f>
        <v>1015</v>
      </c>
    </row>
    <row r="360" spans="1:7" ht="16.5" x14ac:dyDescent="0.3">
      <c r="A360" s="152" t="s">
        <v>14</v>
      </c>
      <c r="B360" s="152"/>
      <c r="C360" s="152"/>
      <c r="D360" s="82"/>
      <c r="F360" s="152" t="s">
        <v>14</v>
      </c>
      <c r="G360" s="152"/>
    </row>
    <row r="361" spans="1:7" ht="49.5" x14ac:dyDescent="0.25">
      <c r="A361" s="66"/>
      <c r="B361" s="51" t="s">
        <v>61</v>
      </c>
      <c r="C361" s="64">
        <v>75</v>
      </c>
      <c r="D361" s="80" t="s">
        <v>477</v>
      </c>
      <c r="F361" s="51" t="s">
        <v>437</v>
      </c>
      <c r="G361" s="64">
        <v>100</v>
      </c>
    </row>
    <row r="362" spans="1:7" ht="49.5" x14ac:dyDescent="0.25">
      <c r="A362" s="70"/>
      <c r="B362" s="51" t="s">
        <v>151</v>
      </c>
      <c r="C362" s="64">
        <v>200</v>
      </c>
      <c r="D362" s="80" t="s">
        <v>435</v>
      </c>
      <c r="F362" s="51" t="s">
        <v>412</v>
      </c>
      <c r="G362" s="64">
        <v>200</v>
      </c>
    </row>
    <row r="363" spans="1:7" ht="16.5" x14ac:dyDescent="0.25">
      <c r="A363" s="63" t="s">
        <v>198</v>
      </c>
      <c r="B363" s="51" t="s">
        <v>51</v>
      </c>
      <c r="C363" s="64">
        <v>100</v>
      </c>
      <c r="D363" s="80"/>
      <c r="F363" s="51" t="s">
        <v>51</v>
      </c>
      <c r="G363" s="64">
        <v>100</v>
      </c>
    </row>
    <row r="364" spans="1:7" ht="16.5" x14ac:dyDescent="0.3">
      <c r="A364" s="151" t="s">
        <v>73</v>
      </c>
      <c r="B364" s="151"/>
      <c r="C364" s="67">
        <v>375</v>
      </c>
      <c r="D364" s="81"/>
      <c r="F364" s="68" t="s">
        <v>73</v>
      </c>
      <c r="G364" s="67">
        <f>SUM(G361:G363)</f>
        <v>400</v>
      </c>
    </row>
    <row r="365" spans="1:7" ht="16.5" x14ac:dyDescent="0.3">
      <c r="A365" s="151" t="s">
        <v>369</v>
      </c>
      <c r="B365" s="151"/>
      <c r="C365" s="69">
        <v>2035</v>
      </c>
      <c r="D365" s="83"/>
      <c r="F365" s="68" t="s">
        <v>369</v>
      </c>
      <c r="G365" s="69">
        <f>G349+G359+G364</f>
        <v>2085</v>
      </c>
    </row>
    <row r="366" spans="1:7" ht="16.5" x14ac:dyDescent="0.25">
      <c r="A366" s="153" t="s">
        <v>403</v>
      </c>
      <c r="B366" s="153"/>
      <c r="C366" s="153"/>
      <c r="D366" s="79"/>
      <c r="F366" s="153" t="s">
        <v>403</v>
      </c>
      <c r="G366" s="153"/>
    </row>
    <row r="367" spans="1:7" ht="16.5" x14ac:dyDescent="0.25">
      <c r="A367" s="154" t="s">
        <v>100</v>
      </c>
      <c r="B367" s="154"/>
      <c r="C367" s="154"/>
      <c r="D367" s="95"/>
      <c r="F367" s="154" t="s">
        <v>100</v>
      </c>
      <c r="G367" s="154"/>
    </row>
    <row r="368" spans="1:7" ht="16.5" x14ac:dyDescent="0.25">
      <c r="A368" s="63" t="s">
        <v>193</v>
      </c>
      <c r="B368" s="51" t="s">
        <v>43</v>
      </c>
      <c r="C368" s="64">
        <v>10</v>
      </c>
      <c r="D368" s="80"/>
      <c r="F368" s="51" t="s">
        <v>43</v>
      </c>
      <c r="G368" s="64">
        <v>10</v>
      </c>
    </row>
    <row r="369" spans="1:7" ht="99" x14ac:dyDescent="0.25">
      <c r="A369" s="74" t="s">
        <v>261</v>
      </c>
      <c r="B369" s="51" t="s">
        <v>183</v>
      </c>
      <c r="C369" s="64">
        <v>100</v>
      </c>
      <c r="D369" s="80" t="s">
        <v>451</v>
      </c>
      <c r="F369" s="51" t="s">
        <v>481</v>
      </c>
      <c r="G369" s="64">
        <v>100</v>
      </c>
    </row>
    <row r="370" spans="1:7" ht="82.5" x14ac:dyDescent="0.25">
      <c r="A370" s="63" t="s">
        <v>223</v>
      </c>
      <c r="B370" s="51" t="s">
        <v>169</v>
      </c>
      <c r="C370" s="64">
        <v>180</v>
      </c>
      <c r="D370" s="80" t="s">
        <v>482</v>
      </c>
      <c r="F370" s="51" t="s">
        <v>441</v>
      </c>
      <c r="G370" s="64">
        <v>180</v>
      </c>
    </row>
    <row r="371" spans="1:7" ht="49.5" x14ac:dyDescent="0.25">
      <c r="A371" s="63" t="s">
        <v>228</v>
      </c>
      <c r="B371" s="51" t="s">
        <v>12</v>
      </c>
      <c r="C371" s="64">
        <v>200</v>
      </c>
      <c r="D371" s="80" t="s">
        <v>467</v>
      </c>
      <c r="F371" s="51" t="s">
        <v>385</v>
      </c>
      <c r="G371" s="64">
        <v>200</v>
      </c>
    </row>
    <row r="372" spans="1:7" ht="16.5" x14ac:dyDescent="0.25">
      <c r="A372" s="66"/>
      <c r="B372" s="51" t="s">
        <v>91</v>
      </c>
      <c r="C372" s="64">
        <v>40</v>
      </c>
      <c r="D372" s="80" t="s">
        <v>425</v>
      </c>
      <c r="F372" s="51" t="s">
        <v>426</v>
      </c>
      <c r="G372" s="64">
        <v>40</v>
      </c>
    </row>
    <row r="373" spans="1:7" ht="16.5" x14ac:dyDescent="0.25">
      <c r="A373" s="63" t="s">
        <v>198</v>
      </c>
      <c r="B373" s="51" t="s">
        <v>45</v>
      </c>
      <c r="C373" s="64">
        <v>100</v>
      </c>
      <c r="D373" s="80"/>
      <c r="F373" s="51" t="s">
        <v>45</v>
      </c>
      <c r="G373" s="64">
        <v>100</v>
      </c>
    </row>
    <row r="374" spans="1:7" ht="16.5" x14ac:dyDescent="0.3">
      <c r="A374" s="151" t="s">
        <v>46</v>
      </c>
      <c r="B374" s="151"/>
      <c r="C374" s="67">
        <v>630</v>
      </c>
      <c r="D374" s="81"/>
      <c r="F374" s="68" t="s">
        <v>46</v>
      </c>
      <c r="G374" s="67">
        <f>SUM(G368:G373)</f>
        <v>630</v>
      </c>
    </row>
    <row r="375" spans="1:7" ht="16.5" x14ac:dyDescent="0.25">
      <c r="A375" s="154" t="s">
        <v>13</v>
      </c>
      <c r="B375" s="154"/>
      <c r="C375" s="154"/>
      <c r="D375" s="95"/>
      <c r="F375" s="154" t="s">
        <v>13</v>
      </c>
      <c r="G375" s="154"/>
    </row>
    <row r="376" spans="1:7" ht="16.5" x14ac:dyDescent="0.25">
      <c r="A376" s="63" t="s">
        <v>242</v>
      </c>
      <c r="B376" s="51" t="s">
        <v>172</v>
      </c>
      <c r="C376" s="64">
        <v>100</v>
      </c>
      <c r="D376" s="80"/>
      <c r="F376" s="51" t="s">
        <v>172</v>
      </c>
      <c r="G376" s="64">
        <v>100</v>
      </c>
    </row>
    <row r="377" spans="1:7" ht="82.5" x14ac:dyDescent="0.25">
      <c r="A377" s="63" t="s">
        <v>208</v>
      </c>
      <c r="B377" s="51" t="s">
        <v>597</v>
      </c>
      <c r="C377" s="64">
        <v>260</v>
      </c>
      <c r="D377" s="80" t="s">
        <v>483</v>
      </c>
      <c r="F377" s="51" t="s">
        <v>607</v>
      </c>
      <c r="G377" s="64">
        <v>260</v>
      </c>
    </row>
    <row r="378" spans="1:7" ht="99" x14ac:dyDescent="0.25">
      <c r="A378" s="66" t="s">
        <v>200</v>
      </c>
      <c r="B378" s="51" t="s">
        <v>184</v>
      </c>
      <c r="C378" s="64">
        <v>100</v>
      </c>
      <c r="D378" s="80" t="s">
        <v>456</v>
      </c>
      <c r="F378" s="51" t="s">
        <v>594</v>
      </c>
      <c r="G378" s="64">
        <v>105</v>
      </c>
    </row>
    <row r="379" spans="1:7" ht="16.5" x14ac:dyDescent="0.25">
      <c r="A379" s="63" t="s">
        <v>201</v>
      </c>
      <c r="B379" s="51" t="s">
        <v>47</v>
      </c>
      <c r="C379" s="64">
        <v>180</v>
      </c>
      <c r="D379" s="80"/>
      <c r="F379" s="51" t="s">
        <v>47</v>
      </c>
      <c r="G379" s="64">
        <v>180</v>
      </c>
    </row>
    <row r="380" spans="1:7" ht="16.5" x14ac:dyDescent="0.25">
      <c r="A380" s="63" t="s">
        <v>217</v>
      </c>
      <c r="B380" s="51" t="s">
        <v>84</v>
      </c>
      <c r="C380" s="64">
        <v>200</v>
      </c>
      <c r="D380" s="80"/>
      <c r="F380" s="51" t="s">
        <v>84</v>
      </c>
      <c r="G380" s="64">
        <v>200</v>
      </c>
    </row>
    <row r="381" spans="1:7" ht="16.5" x14ac:dyDescent="0.25">
      <c r="A381" s="66"/>
      <c r="B381" s="51" t="s">
        <v>91</v>
      </c>
      <c r="C381" s="64">
        <v>30</v>
      </c>
      <c r="D381" s="80" t="s">
        <v>425</v>
      </c>
      <c r="F381" s="51" t="s">
        <v>426</v>
      </c>
      <c r="G381" s="64">
        <v>120</v>
      </c>
    </row>
    <row r="382" spans="1:7" ht="16.5" x14ac:dyDescent="0.25">
      <c r="A382" s="66"/>
      <c r="B382" s="51" t="s">
        <v>146</v>
      </c>
      <c r="C382" s="64">
        <v>60</v>
      </c>
      <c r="D382" s="80" t="s">
        <v>425</v>
      </c>
      <c r="F382" s="51"/>
      <c r="G382" s="64"/>
    </row>
    <row r="383" spans="1:7" ht="16.5" x14ac:dyDescent="0.25">
      <c r="A383" s="63" t="s">
        <v>198</v>
      </c>
      <c r="B383" s="51" t="s">
        <v>51</v>
      </c>
      <c r="C383" s="64">
        <v>100</v>
      </c>
      <c r="D383" s="80"/>
      <c r="F383" s="51" t="s">
        <v>51</v>
      </c>
      <c r="G383" s="64">
        <v>100</v>
      </c>
    </row>
    <row r="384" spans="1:7" ht="16.5" x14ac:dyDescent="0.3">
      <c r="A384" s="151" t="s">
        <v>49</v>
      </c>
      <c r="B384" s="151"/>
      <c r="C384" s="67">
        <v>1030</v>
      </c>
      <c r="D384" s="81"/>
      <c r="F384" s="68" t="s">
        <v>49</v>
      </c>
      <c r="G384" s="67">
        <f>SUM(G376:G383)</f>
        <v>1065</v>
      </c>
    </row>
    <row r="385" spans="1:7" ht="16.5" x14ac:dyDescent="0.3">
      <c r="A385" s="152" t="s">
        <v>14</v>
      </c>
      <c r="B385" s="152"/>
      <c r="C385" s="152"/>
      <c r="D385" s="82"/>
      <c r="F385" s="152" t="s">
        <v>14</v>
      </c>
      <c r="G385" s="152"/>
    </row>
    <row r="386" spans="1:7" ht="49.5" x14ac:dyDescent="0.25">
      <c r="A386" s="63" t="s">
        <v>262</v>
      </c>
      <c r="B386" s="51" t="s">
        <v>164</v>
      </c>
      <c r="C386" s="64">
        <v>75</v>
      </c>
      <c r="D386" s="80" t="s">
        <v>455</v>
      </c>
      <c r="F386" s="51" t="s">
        <v>443</v>
      </c>
      <c r="G386" s="64">
        <v>75</v>
      </c>
    </row>
    <row r="387" spans="1:7" ht="16.5" x14ac:dyDescent="0.25">
      <c r="A387" s="70"/>
      <c r="B387" s="51" t="s">
        <v>165</v>
      </c>
      <c r="C387" s="64">
        <v>200</v>
      </c>
      <c r="D387" s="80"/>
      <c r="F387" s="51" t="s">
        <v>165</v>
      </c>
      <c r="G387" s="64">
        <v>200</v>
      </c>
    </row>
    <row r="388" spans="1:7" ht="16.5" x14ac:dyDescent="0.25">
      <c r="A388" s="63" t="s">
        <v>198</v>
      </c>
      <c r="B388" s="51" t="s">
        <v>85</v>
      </c>
      <c r="C388" s="64">
        <v>100</v>
      </c>
      <c r="D388" s="80"/>
      <c r="F388" s="51" t="s">
        <v>85</v>
      </c>
      <c r="G388" s="64">
        <v>100</v>
      </c>
    </row>
    <row r="389" spans="1:7" ht="16.5" x14ac:dyDescent="0.3">
      <c r="A389" s="151" t="s">
        <v>73</v>
      </c>
      <c r="B389" s="151"/>
      <c r="C389" s="67">
        <v>375</v>
      </c>
      <c r="D389" s="81"/>
      <c r="F389" s="68" t="s">
        <v>73</v>
      </c>
      <c r="G389" s="67">
        <f>SUM(G386:G388)</f>
        <v>375</v>
      </c>
    </row>
    <row r="390" spans="1:7" ht="16.5" x14ac:dyDescent="0.3">
      <c r="A390" s="151" t="s">
        <v>404</v>
      </c>
      <c r="B390" s="151"/>
      <c r="C390" s="69">
        <v>2035</v>
      </c>
      <c r="D390" s="83"/>
      <c r="F390" s="68" t="s">
        <v>404</v>
      </c>
      <c r="G390" s="69">
        <f>G374+G384+G389</f>
        <v>2070</v>
      </c>
    </row>
    <row r="391" spans="1:7" ht="16.5" x14ac:dyDescent="0.25">
      <c r="A391" s="153" t="s">
        <v>405</v>
      </c>
      <c r="B391" s="153"/>
      <c r="C391" s="153"/>
      <c r="D391" s="79"/>
      <c r="F391" s="153" t="s">
        <v>405</v>
      </c>
      <c r="G391" s="153"/>
    </row>
    <row r="392" spans="1:7" ht="16.5" x14ac:dyDescent="0.25">
      <c r="A392" s="154" t="s">
        <v>100</v>
      </c>
      <c r="B392" s="154"/>
      <c r="C392" s="154"/>
      <c r="D392" s="95"/>
      <c r="F392" s="154" t="s">
        <v>100</v>
      </c>
      <c r="G392" s="154"/>
    </row>
    <row r="393" spans="1:7" ht="16.5" x14ac:dyDescent="0.25">
      <c r="A393" s="63" t="s">
        <v>193</v>
      </c>
      <c r="B393" s="51" t="s">
        <v>43</v>
      </c>
      <c r="C393" s="64">
        <v>10</v>
      </c>
      <c r="D393" s="80"/>
      <c r="F393" s="51" t="s">
        <v>43</v>
      </c>
      <c r="G393" s="64">
        <v>10</v>
      </c>
    </row>
    <row r="394" spans="1:7" ht="16.5" x14ac:dyDescent="0.25">
      <c r="A394" s="63" t="s">
        <v>194</v>
      </c>
      <c r="B394" s="51" t="s">
        <v>44</v>
      </c>
      <c r="C394" s="64">
        <v>15</v>
      </c>
      <c r="D394" s="80"/>
      <c r="F394" s="51" t="s">
        <v>44</v>
      </c>
      <c r="G394" s="64">
        <v>20</v>
      </c>
    </row>
    <row r="395" spans="1:7" ht="16.5" x14ac:dyDescent="0.25">
      <c r="A395" s="63" t="s">
        <v>195</v>
      </c>
      <c r="B395" s="51" t="s">
        <v>75</v>
      </c>
      <c r="C395" s="64">
        <v>40</v>
      </c>
      <c r="D395" s="80"/>
      <c r="F395" s="51" t="s">
        <v>75</v>
      </c>
      <c r="G395" s="64">
        <v>40</v>
      </c>
    </row>
    <row r="396" spans="1:7" ht="33" x14ac:dyDescent="0.25">
      <c r="A396" s="63" t="s">
        <v>245</v>
      </c>
      <c r="B396" s="51" t="s">
        <v>81</v>
      </c>
      <c r="C396" s="64">
        <v>210</v>
      </c>
      <c r="D396" s="80"/>
      <c r="F396" s="51" t="s">
        <v>463</v>
      </c>
      <c r="G396" s="64">
        <v>250</v>
      </c>
    </row>
    <row r="397" spans="1:7" ht="16.5" x14ac:dyDescent="0.25">
      <c r="A397" s="63"/>
      <c r="B397" s="51"/>
      <c r="C397" s="64"/>
      <c r="D397" s="80"/>
      <c r="F397" s="51"/>
      <c r="G397" s="64"/>
    </row>
    <row r="398" spans="1:7" ht="16.5" x14ac:dyDescent="0.25">
      <c r="A398" s="66" t="s">
        <v>197</v>
      </c>
      <c r="B398" s="51" t="s">
        <v>55</v>
      </c>
      <c r="C398" s="64">
        <v>200</v>
      </c>
      <c r="D398" s="80"/>
      <c r="F398" s="51" t="s">
        <v>55</v>
      </c>
      <c r="G398" s="64">
        <v>200</v>
      </c>
    </row>
    <row r="399" spans="1:7" ht="16.5" x14ac:dyDescent="0.25">
      <c r="A399" s="66"/>
      <c r="B399" s="51" t="s">
        <v>91</v>
      </c>
      <c r="C399" s="64">
        <v>40</v>
      </c>
      <c r="D399" s="80" t="s">
        <v>425</v>
      </c>
      <c r="F399" s="51" t="s">
        <v>426</v>
      </c>
      <c r="G399" s="64">
        <v>50</v>
      </c>
    </row>
    <row r="400" spans="1:7" ht="16.5" x14ac:dyDescent="0.25">
      <c r="A400" s="63" t="s">
        <v>198</v>
      </c>
      <c r="B400" s="51" t="s">
        <v>51</v>
      </c>
      <c r="C400" s="64">
        <v>100</v>
      </c>
      <c r="D400" s="80"/>
      <c r="F400" s="51" t="s">
        <v>51</v>
      </c>
      <c r="G400" s="64">
        <v>100</v>
      </c>
    </row>
    <row r="401" spans="1:7" ht="16.5" x14ac:dyDescent="0.3">
      <c r="A401" s="151" t="s">
        <v>46</v>
      </c>
      <c r="B401" s="151"/>
      <c r="C401" s="67">
        <v>615</v>
      </c>
      <c r="D401" s="81"/>
      <c r="F401" s="68" t="s">
        <v>46</v>
      </c>
      <c r="G401" s="67">
        <f>SUM(G393:G400)</f>
        <v>670</v>
      </c>
    </row>
    <row r="402" spans="1:7" ht="16.5" x14ac:dyDescent="0.25">
      <c r="A402" s="154" t="s">
        <v>13</v>
      </c>
      <c r="B402" s="154"/>
      <c r="C402" s="154"/>
      <c r="D402" s="95"/>
      <c r="F402" s="154" t="s">
        <v>13</v>
      </c>
      <c r="G402" s="154"/>
    </row>
    <row r="403" spans="1:7" ht="33" x14ac:dyDescent="0.25">
      <c r="A403" s="63" t="s">
        <v>263</v>
      </c>
      <c r="B403" s="51" t="s">
        <v>185</v>
      </c>
      <c r="C403" s="64">
        <v>100</v>
      </c>
      <c r="D403" s="80"/>
      <c r="F403" s="51" t="s">
        <v>185</v>
      </c>
      <c r="G403" s="64">
        <v>100</v>
      </c>
    </row>
    <row r="404" spans="1:7" ht="33" x14ac:dyDescent="0.25">
      <c r="A404" s="66" t="s">
        <v>144</v>
      </c>
      <c r="B404" s="51" t="s">
        <v>574</v>
      </c>
      <c r="C404" s="64">
        <v>275</v>
      </c>
      <c r="D404" s="80"/>
      <c r="F404" s="51" t="s">
        <v>574</v>
      </c>
      <c r="G404" s="64">
        <v>275</v>
      </c>
    </row>
    <row r="405" spans="1:7" ht="99" x14ac:dyDescent="0.25">
      <c r="A405" s="63" t="s">
        <v>264</v>
      </c>
      <c r="B405" s="51" t="s">
        <v>186</v>
      </c>
      <c r="C405" s="64">
        <v>100</v>
      </c>
      <c r="D405" s="80" t="s">
        <v>484</v>
      </c>
      <c r="F405" s="51" t="s">
        <v>614</v>
      </c>
      <c r="G405" s="64">
        <v>105</v>
      </c>
    </row>
    <row r="406" spans="1:7" ht="33" x14ac:dyDescent="0.25">
      <c r="A406" s="63" t="s">
        <v>250</v>
      </c>
      <c r="B406" s="51" t="s">
        <v>177</v>
      </c>
      <c r="C406" s="64">
        <v>180</v>
      </c>
      <c r="D406" s="80"/>
      <c r="F406" s="51" t="s">
        <v>177</v>
      </c>
      <c r="G406" s="64">
        <v>180</v>
      </c>
    </row>
    <row r="407" spans="1:7" ht="16.5" x14ac:dyDescent="0.25">
      <c r="A407" s="66" t="s">
        <v>236</v>
      </c>
      <c r="B407" s="51" t="s">
        <v>56</v>
      </c>
      <c r="C407" s="64">
        <v>200</v>
      </c>
      <c r="D407" s="80"/>
      <c r="F407" s="51" t="s">
        <v>56</v>
      </c>
      <c r="G407" s="64">
        <v>200</v>
      </c>
    </row>
    <row r="408" spans="1:7" ht="16.5" x14ac:dyDescent="0.25">
      <c r="A408" s="66"/>
      <c r="B408" s="51" t="s">
        <v>91</v>
      </c>
      <c r="C408" s="64">
        <v>30</v>
      </c>
      <c r="D408" s="80" t="s">
        <v>425</v>
      </c>
      <c r="F408" s="51" t="s">
        <v>426</v>
      </c>
      <c r="G408" s="64">
        <v>60</v>
      </c>
    </row>
    <row r="409" spans="1:7" ht="16.5" x14ac:dyDescent="0.25">
      <c r="A409" s="66"/>
      <c r="B409" s="51" t="s">
        <v>146</v>
      </c>
      <c r="C409" s="64">
        <v>60</v>
      </c>
      <c r="D409" s="80" t="s">
        <v>425</v>
      </c>
      <c r="F409" s="51"/>
      <c r="G409" s="64"/>
    </row>
    <row r="410" spans="1:7" ht="16.5" x14ac:dyDescent="0.25">
      <c r="A410" s="63" t="s">
        <v>198</v>
      </c>
      <c r="B410" s="51" t="s">
        <v>45</v>
      </c>
      <c r="C410" s="64">
        <v>100</v>
      </c>
      <c r="D410" s="80"/>
      <c r="F410" s="51" t="s">
        <v>45</v>
      </c>
      <c r="G410" s="64">
        <v>100</v>
      </c>
    </row>
    <row r="411" spans="1:7" ht="16.5" x14ac:dyDescent="0.3">
      <c r="A411" s="151" t="s">
        <v>49</v>
      </c>
      <c r="B411" s="151"/>
      <c r="C411" s="67">
        <v>1045</v>
      </c>
      <c r="D411" s="81"/>
      <c r="F411" s="68" t="s">
        <v>49</v>
      </c>
      <c r="G411" s="67">
        <f>SUM(G403:G410)</f>
        <v>1020</v>
      </c>
    </row>
    <row r="412" spans="1:7" ht="16.5" x14ac:dyDescent="0.3">
      <c r="A412" s="152" t="s">
        <v>14</v>
      </c>
      <c r="B412" s="152"/>
      <c r="C412" s="152"/>
      <c r="D412" s="82"/>
      <c r="F412" s="152" t="s">
        <v>14</v>
      </c>
      <c r="G412" s="152"/>
    </row>
    <row r="413" spans="1:7" ht="49.5" x14ac:dyDescent="0.25">
      <c r="A413" s="63" t="s">
        <v>237</v>
      </c>
      <c r="B413" s="51" t="s">
        <v>167</v>
      </c>
      <c r="C413" s="64">
        <v>80</v>
      </c>
      <c r="D413" s="80" t="s">
        <v>455</v>
      </c>
      <c r="F413" s="51" t="s">
        <v>573</v>
      </c>
      <c r="G413" s="64">
        <v>50</v>
      </c>
    </row>
    <row r="414" spans="1:7" ht="16.5" x14ac:dyDescent="0.25">
      <c r="A414" s="63" t="s">
        <v>197</v>
      </c>
      <c r="B414" s="51" t="s">
        <v>11</v>
      </c>
      <c r="C414" s="64">
        <v>200</v>
      </c>
      <c r="D414" s="80"/>
      <c r="F414" s="51" t="s">
        <v>11</v>
      </c>
      <c r="G414" s="64">
        <v>200</v>
      </c>
    </row>
    <row r="415" spans="1:7" ht="16.5" x14ac:dyDescent="0.25">
      <c r="A415" s="66" t="s">
        <v>198</v>
      </c>
      <c r="B415" s="51" t="s">
        <v>101</v>
      </c>
      <c r="C415" s="64">
        <v>100</v>
      </c>
      <c r="D415" s="80"/>
      <c r="F415" s="51" t="s">
        <v>101</v>
      </c>
      <c r="G415" s="64">
        <v>100</v>
      </c>
    </row>
    <row r="416" spans="1:7" ht="16.5" x14ac:dyDescent="0.3">
      <c r="A416" s="151" t="s">
        <v>73</v>
      </c>
      <c r="B416" s="151"/>
      <c r="C416" s="67">
        <v>380</v>
      </c>
      <c r="D416" s="81"/>
      <c r="F416" s="68" t="s">
        <v>73</v>
      </c>
      <c r="G416" s="67">
        <f>SUM(G413:G415)</f>
        <v>350</v>
      </c>
    </row>
    <row r="417" spans="1:7" ht="16.5" x14ac:dyDescent="0.3">
      <c r="A417" s="151" t="s">
        <v>368</v>
      </c>
      <c r="B417" s="151"/>
      <c r="C417" s="69">
        <v>2040</v>
      </c>
      <c r="D417" s="83"/>
      <c r="F417" s="68" t="s">
        <v>368</v>
      </c>
      <c r="G417" s="69">
        <f>G416+G411+G401</f>
        <v>2040</v>
      </c>
    </row>
    <row r="418" spans="1:7" ht="16.5" x14ac:dyDescent="0.25">
      <c r="A418" s="153" t="s">
        <v>406</v>
      </c>
      <c r="B418" s="153"/>
      <c r="C418" s="153"/>
      <c r="D418" s="79"/>
      <c r="F418" s="153" t="s">
        <v>406</v>
      </c>
      <c r="G418" s="153"/>
    </row>
    <row r="419" spans="1:7" ht="16.5" x14ac:dyDescent="0.25">
      <c r="A419" s="154" t="s">
        <v>100</v>
      </c>
      <c r="B419" s="154"/>
      <c r="C419" s="154"/>
      <c r="D419" s="95"/>
      <c r="F419" s="154" t="s">
        <v>100</v>
      </c>
      <c r="G419" s="154"/>
    </row>
    <row r="420" spans="1:7" ht="16.5" x14ac:dyDescent="0.25">
      <c r="A420" s="63" t="s">
        <v>193</v>
      </c>
      <c r="B420" s="51" t="s">
        <v>43</v>
      </c>
      <c r="C420" s="64">
        <v>10</v>
      </c>
      <c r="D420" s="80"/>
      <c r="F420" s="51" t="s">
        <v>43</v>
      </c>
      <c r="G420" s="64">
        <v>10</v>
      </c>
    </row>
    <row r="421" spans="1:7" ht="99" x14ac:dyDescent="0.25">
      <c r="A421" s="63" t="s">
        <v>226</v>
      </c>
      <c r="B421" s="51" t="s">
        <v>187</v>
      </c>
      <c r="C421" s="64">
        <v>230</v>
      </c>
      <c r="D421" s="80" t="s">
        <v>456</v>
      </c>
      <c r="F421" s="51" t="s">
        <v>612</v>
      </c>
      <c r="G421" s="64">
        <v>210</v>
      </c>
    </row>
    <row r="422" spans="1:7" ht="16.5" x14ac:dyDescent="0.25">
      <c r="A422" s="63"/>
      <c r="B422" s="51"/>
      <c r="C422" s="64"/>
      <c r="D422" s="80"/>
      <c r="F422" s="51"/>
      <c r="G422" s="64"/>
    </row>
    <row r="423" spans="1:7" ht="16.5" x14ac:dyDescent="0.25">
      <c r="A423" s="63" t="s">
        <v>205</v>
      </c>
      <c r="B423" s="51" t="s">
        <v>25</v>
      </c>
      <c r="C423" s="64">
        <v>200</v>
      </c>
      <c r="D423" s="80"/>
      <c r="F423" s="51" t="s">
        <v>25</v>
      </c>
      <c r="G423" s="64">
        <v>200</v>
      </c>
    </row>
    <row r="424" spans="1:7" ht="49.5" x14ac:dyDescent="0.25">
      <c r="A424" s="63" t="s">
        <v>206</v>
      </c>
      <c r="B424" s="51" t="s">
        <v>188</v>
      </c>
      <c r="C424" s="64">
        <v>50</v>
      </c>
      <c r="D424" s="80" t="s">
        <v>455</v>
      </c>
      <c r="F424" s="51" t="s">
        <v>426</v>
      </c>
      <c r="G424" s="64">
        <v>50</v>
      </c>
    </row>
    <row r="425" spans="1:7" ht="16.5" x14ac:dyDescent="0.25">
      <c r="A425" s="63" t="s">
        <v>198</v>
      </c>
      <c r="B425" s="51" t="s">
        <v>45</v>
      </c>
      <c r="C425" s="64">
        <v>100</v>
      </c>
      <c r="D425" s="80"/>
      <c r="F425" s="51" t="s">
        <v>45</v>
      </c>
      <c r="G425" s="64">
        <v>100</v>
      </c>
    </row>
    <row r="426" spans="1:7" ht="16.5" x14ac:dyDescent="0.3">
      <c r="A426" s="151" t="s">
        <v>46</v>
      </c>
      <c r="B426" s="151"/>
      <c r="C426" s="67">
        <v>590</v>
      </c>
      <c r="D426" s="81"/>
      <c r="F426" s="68" t="s">
        <v>46</v>
      </c>
      <c r="G426" s="67">
        <f>SUM(G420:G425)</f>
        <v>570</v>
      </c>
    </row>
    <row r="427" spans="1:7" ht="16.5" x14ac:dyDescent="0.25">
      <c r="A427" s="154" t="s">
        <v>13</v>
      </c>
      <c r="B427" s="154"/>
      <c r="C427" s="154"/>
      <c r="D427" s="95"/>
      <c r="F427" s="154" t="s">
        <v>13</v>
      </c>
      <c r="G427" s="154"/>
    </row>
    <row r="428" spans="1:7" ht="16.5" x14ac:dyDescent="0.25">
      <c r="A428" s="66" t="s">
        <v>199</v>
      </c>
      <c r="B428" s="51" t="s">
        <v>189</v>
      </c>
      <c r="C428" s="64">
        <v>100</v>
      </c>
      <c r="D428" s="80"/>
      <c r="F428" s="51" t="s">
        <v>189</v>
      </c>
      <c r="G428" s="64">
        <v>100</v>
      </c>
    </row>
    <row r="429" spans="1:7" ht="33" x14ac:dyDescent="0.25">
      <c r="A429" s="72" t="s">
        <v>234</v>
      </c>
      <c r="B429" s="51" t="s">
        <v>592</v>
      </c>
      <c r="C429" s="64">
        <v>260</v>
      </c>
      <c r="D429" s="80"/>
      <c r="F429" s="51" t="s">
        <v>619</v>
      </c>
      <c r="G429" s="64">
        <v>265</v>
      </c>
    </row>
    <row r="430" spans="1:7" ht="99" x14ac:dyDescent="0.25">
      <c r="A430" s="66" t="s">
        <v>265</v>
      </c>
      <c r="B430" s="51" t="s">
        <v>190</v>
      </c>
      <c r="C430" s="64">
        <v>280</v>
      </c>
      <c r="D430" s="80" t="s">
        <v>485</v>
      </c>
      <c r="F430" s="51" t="s">
        <v>594</v>
      </c>
      <c r="G430" s="64">
        <v>105</v>
      </c>
    </row>
    <row r="431" spans="1:7" ht="16.5" x14ac:dyDescent="0.25">
      <c r="A431" s="66"/>
      <c r="B431" s="51"/>
      <c r="C431" s="64"/>
      <c r="D431" s="80"/>
      <c r="F431" s="51" t="s">
        <v>448</v>
      </c>
      <c r="G431" s="64">
        <v>180</v>
      </c>
    </row>
    <row r="432" spans="1:7" ht="16.5" x14ac:dyDescent="0.25">
      <c r="A432" s="73" t="s">
        <v>224</v>
      </c>
      <c r="B432" s="51" t="s">
        <v>58</v>
      </c>
      <c r="C432" s="64">
        <v>200</v>
      </c>
      <c r="D432" s="80"/>
      <c r="F432" s="51" t="s">
        <v>58</v>
      </c>
      <c r="G432" s="64">
        <v>200</v>
      </c>
    </row>
    <row r="433" spans="1:7" ht="16.5" x14ac:dyDescent="0.25">
      <c r="A433" s="66"/>
      <c r="B433" s="51" t="s">
        <v>91</v>
      </c>
      <c r="C433" s="64">
        <v>30</v>
      </c>
      <c r="D433" s="80" t="s">
        <v>425</v>
      </c>
      <c r="F433" s="51" t="s">
        <v>426</v>
      </c>
      <c r="G433" s="64">
        <v>90</v>
      </c>
    </row>
    <row r="434" spans="1:7" ht="16.5" x14ac:dyDescent="0.25">
      <c r="A434" s="66"/>
      <c r="B434" s="51" t="s">
        <v>146</v>
      </c>
      <c r="C434" s="64">
        <v>60</v>
      </c>
      <c r="D434" s="80" t="s">
        <v>425</v>
      </c>
      <c r="F434" s="51"/>
      <c r="G434" s="64"/>
    </row>
    <row r="435" spans="1:7" ht="16.5" x14ac:dyDescent="0.25">
      <c r="A435" s="63" t="s">
        <v>198</v>
      </c>
      <c r="B435" s="51" t="s">
        <v>51</v>
      </c>
      <c r="C435" s="64">
        <v>100</v>
      </c>
      <c r="D435" s="80"/>
      <c r="F435" s="51" t="s">
        <v>51</v>
      </c>
      <c r="G435" s="64">
        <v>100</v>
      </c>
    </row>
    <row r="436" spans="1:7" ht="16.5" x14ac:dyDescent="0.3">
      <c r="A436" s="151" t="s">
        <v>49</v>
      </c>
      <c r="B436" s="151"/>
      <c r="C436" s="67">
        <v>1030</v>
      </c>
      <c r="D436" s="81"/>
      <c r="F436" s="68" t="s">
        <v>49</v>
      </c>
      <c r="G436" s="67">
        <f>SUM(G428:G435)</f>
        <v>1040</v>
      </c>
    </row>
    <row r="437" spans="1:7" ht="16.5" x14ac:dyDescent="0.3">
      <c r="A437" s="152" t="s">
        <v>14</v>
      </c>
      <c r="B437" s="152"/>
      <c r="C437" s="152"/>
      <c r="D437" s="82"/>
      <c r="F437" s="152" t="s">
        <v>14</v>
      </c>
      <c r="G437" s="152"/>
    </row>
    <row r="438" spans="1:7" ht="49.5" x14ac:dyDescent="0.25">
      <c r="A438" s="66" t="s">
        <v>241</v>
      </c>
      <c r="B438" s="51" t="s">
        <v>171</v>
      </c>
      <c r="C438" s="64">
        <v>100</v>
      </c>
      <c r="D438" s="80" t="s">
        <v>455</v>
      </c>
      <c r="F438" s="51" t="s">
        <v>437</v>
      </c>
      <c r="G438" s="64">
        <v>100</v>
      </c>
    </row>
    <row r="439" spans="1:7" ht="16.5" x14ac:dyDescent="0.25">
      <c r="A439" s="74"/>
      <c r="B439" s="51" t="s">
        <v>459</v>
      </c>
      <c r="C439" s="64">
        <v>200</v>
      </c>
      <c r="D439" s="80"/>
      <c r="F439" s="51" t="s">
        <v>459</v>
      </c>
      <c r="G439" s="64">
        <v>200</v>
      </c>
    </row>
    <row r="440" spans="1:7" ht="16.5" x14ac:dyDescent="0.25">
      <c r="A440" s="66" t="s">
        <v>198</v>
      </c>
      <c r="B440" s="51" t="s">
        <v>57</v>
      </c>
      <c r="C440" s="64">
        <v>100</v>
      </c>
      <c r="D440" s="80"/>
      <c r="F440" s="51" t="s">
        <v>57</v>
      </c>
      <c r="G440" s="64">
        <v>100</v>
      </c>
    </row>
    <row r="441" spans="1:7" ht="16.5" x14ac:dyDescent="0.3">
      <c r="A441" s="151" t="s">
        <v>73</v>
      </c>
      <c r="B441" s="151"/>
      <c r="C441" s="67">
        <v>400</v>
      </c>
      <c r="D441" s="81"/>
      <c r="F441" s="68" t="s">
        <v>73</v>
      </c>
      <c r="G441" s="67">
        <f>SUM(G438:G440)</f>
        <v>400</v>
      </c>
    </row>
    <row r="442" spans="1:7" ht="16.5" x14ac:dyDescent="0.3">
      <c r="A442" s="151" t="s">
        <v>367</v>
      </c>
      <c r="B442" s="151"/>
      <c r="C442" s="69">
        <v>2020</v>
      </c>
      <c r="D442" s="83"/>
      <c r="F442" s="68" t="s">
        <v>367</v>
      </c>
      <c r="G442" s="69">
        <f>G426+G436+G441</f>
        <v>2010</v>
      </c>
    </row>
    <row r="443" spans="1:7" ht="16.5" x14ac:dyDescent="0.25">
      <c r="A443" s="153" t="s">
        <v>407</v>
      </c>
      <c r="B443" s="153"/>
      <c r="C443" s="153"/>
      <c r="D443" s="79"/>
      <c r="F443" s="153" t="s">
        <v>407</v>
      </c>
      <c r="G443" s="153"/>
    </row>
    <row r="444" spans="1:7" ht="16.5" x14ac:dyDescent="0.25">
      <c r="A444" s="154" t="s">
        <v>100</v>
      </c>
      <c r="B444" s="154"/>
      <c r="C444" s="154"/>
      <c r="D444" s="95"/>
      <c r="F444" s="154" t="s">
        <v>100</v>
      </c>
      <c r="G444" s="154"/>
    </row>
    <row r="445" spans="1:7" ht="16.5" x14ac:dyDescent="0.25">
      <c r="A445" s="63" t="s">
        <v>194</v>
      </c>
      <c r="B445" s="51" t="s">
        <v>44</v>
      </c>
      <c r="C445" s="64">
        <v>15</v>
      </c>
      <c r="D445" s="80"/>
      <c r="F445" s="51" t="s">
        <v>44</v>
      </c>
      <c r="G445" s="64">
        <v>15</v>
      </c>
    </row>
    <row r="446" spans="1:7" ht="16.5" x14ac:dyDescent="0.25">
      <c r="A446" s="66" t="s">
        <v>240</v>
      </c>
      <c r="B446" s="51" t="s">
        <v>587</v>
      </c>
      <c r="C446" s="64">
        <v>280</v>
      </c>
      <c r="D446" s="80"/>
      <c r="F446" s="51" t="s">
        <v>587</v>
      </c>
      <c r="G446" s="64">
        <v>280</v>
      </c>
    </row>
    <row r="447" spans="1:7" ht="16.5" x14ac:dyDescent="0.25">
      <c r="A447" s="66" t="s">
        <v>213</v>
      </c>
      <c r="B447" s="51" t="s">
        <v>52</v>
      </c>
      <c r="C447" s="64">
        <v>200</v>
      </c>
      <c r="D447" s="80"/>
      <c r="F447" s="51" t="s">
        <v>52</v>
      </c>
      <c r="G447" s="64">
        <v>200</v>
      </c>
    </row>
    <row r="448" spans="1:7" ht="16.5" x14ac:dyDescent="0.25">
      <c r="A448" s="66"/>
      <c r="B448" s="51" t="s">
        <v>91</v>
      </c>
      <c r="C448" s="64">
        <v>40</v>
      </c>
      <c r="D448" s="80" t="s">
        <v>425</v>
      </c>
      <c r="F448" s="51" t="s">
        <v>426</v>
      </c>
      <c r="G448" s="64">
        <v>40</v>
      </c>
    </row>
    <row r="449" spans="1:7" ht="16.5" x14ac:dyDescent="0.25">
      <c r="A449" s="63" t="s">
        <v>198</v>
      </c>
      <c r="B449" s="51" t="s">
        <v>51</v>
      </c>
      <c r="C449" s="64">
        <v>100</v>
      </c>
      <c r="D449" s="80"/>
      <c r="F449" s="51" t="s">
        <v>51</v>
      </c>
      <c r="G449" s="64">
        <v>100</v>
      </c>
    </row>
    <row r="450" spans="1:7" ht="16.5" x14ac:dyDescent="0.3">
      <c r="A450" s="151" t="s">
        <v>46</v>
      </c>
      <c r="B450" s="151"/>
      <c r="C450" s="67">
        <v>635</v>
      </c>
      <c r="D450" s="81"/>
      <c r="F450" s="68" t="s">
        <v>46</v>
      </c>
      <c r="G450" s="67">
        <f>SUM(G445:G449)</f>
        <v>635</v>
      </c>
    </row>
    <row r="451" spans="1:7" ht="16.5" x14ac:dyDescent="0.25">
      <c r="A451" s="154" t="s">
        <v>13</v>
      </c>
      <c r="B451" s="154"/>
      <c r="C451" s="154"/>
      <c r="D451" s="95"/>
      <c r="F451" s="154" t="s">
        <v>13</v>
      </c>
      <c r="G451" s="154"/>
    </row>
    <row r="452" spans="1:7" ht="33" x14ac:dyDescent="0.25">
      <c r="A452" s="63" t="s">
        <v>229</v>
      </c>
      <c r="B452" s="51" t="s">
        <v>162</v>
      </c>
      <c r="C452" s="64">
        <v>100</v>
      </c>
      <c r="D452" s="80"/>
      <c r="F452" s="51" t="s">
        <v>162</v>
      </c>
      <c r="G452" s="64">
        <v>100</v>
      </c>
    </row>
    <row r="453" spans="1:7" ht="99" x14ac:dyDescent="0.25">
      <c r="A453" s="72" t="s">
        <v>230</v>
      </c>
      <c r="B453" s="51" t="s">
        <v>582</v>
      </c>
      <c r="C453" s="64">
        <v>270</v>
      </c>
      <c r="D453" s="80" t="s">
        <v>451</v>
      </c>
      <c r="F453" s="51" t="s">
        <v>623</v>
      </c>
      <c r="G453" s="64">
        <v>265</v>
      </c>
    </row>
    <row r="454" spans="1:7" ht="99" x14ac:dyDescent="0.25">
      <c r="A454" s="66" t="s">
        <v>211</v>
      </c>
      <c r="B454" s="51" t="s">
        <v>598</v>
      </c>
      <c r="C454" s="64">
        <v>105</v>
      </c>
      <c r="D454" s="80" t="s">
        <v>438</v>
      </c>
      <c r="F454" s="51" t="s">
        <v>617</v>
      </c>
      <c r="G454" s="64">
        <v>105</v>
      </c>
    </row>
    <row r="455" spans="1:7" ht="16.5" x14ac:dyDescent="0.25">
      <c r="A455" s="70" t="s">
        <v>244</v>
      </c>
      <c r="B455" s="51" t="s">
        <v>174</v>
      </c>
      <c r="C455" s="64">
        <v>180</v>
      </c>
      <c r="D455" s="80"/>
      <c r="F455" s="51" t="s">
        <v>174</v>
      </c>
      <c r="G455" s="64">
        <v>180</v>
      </c>
    </row>
    <row r="456" spans="1:7" ht="16.5" x14ac:dyDescent="0.25">
      <c r="A456" s="63" t="s">
        <v>202</v>
      </c>
      <c r="B456" s="51" t="s">
        <v>48</v>
      </c>
      <c r="C456" s="64">
        <v>200</v>
      </c>
      <c r="D456" s="80"/>
      <c r="F456" s="51" t="s">
        <v>48</v>
      </c>
      <c r="G456" s="64">
        <v>200</v>
      </c>
    </row>
    <row r="457" spans="1:7" ht="16.5" x14ac:dyDescent="0.25">
      <c r="A457" s="66"/>
      <c r="B457" s="51" t="s">
        <v>91</v>
      </c>
      <c r="C457" s="64">
        <v>30</v>
      </c>
      <c r="D457" s="80" t="s">
        <v>425</v>
      </c>
      <c r="F457" s="51" t="s">
        <v>426</v>
      </c>
      <c r="G457" s="64">
        <v>70</v>
      </c>
    </row>
    <row r="458" spans="1:7" ht="16.5" x14ac:dyDescent="0.25">
      <c r="A458" s="66"/>
      <c r="B458" s="51" t="s">
        <v>146</v>
      </c>
      <c r="C458" s="64">
        <v>60</v>
      </c>
      <c r="D458" s="80" t="s">
        <v>425</v>
      </c>
      <c r="F458" s="51"/>
      <c r="G458" s="64"/>
    </row>
    <row r="459" spans="1:7" ht="16.5" x14ac:dyDescent="0.25">
      <c r="A459" s="63" t="s">
        <v>198</v>
      </c>
      <c r="B459" s="51" t="s">
        <v>45</v>
      </c>
      <c r="C459" s="64">
        <v>100</v>
      </c>
      <c r="D459" s="80"/>
      <c r="F459" s="51" t="s">
        <v>45</v>
      </c>
      <c r="G459" s="64">
        <v>100</v>
      </c>
    </row>
    <row r="460" spans="1:7" ht="16.5" x14ac:dyDescent="0.3">
      <c r="A460" s="151" t="s">
        <v>49</v>
      </c>
      <c r="B460" s="151"/>
      <c r="C460" s="67">
        <v>1045</v>
      </c>
      <c r="D460" s="81"/>
      <c r="F460" s="68" t="s">
        <v>49</v>
      </c>
      <c r="G460" s="67">
        <f>SUM(G452:G459)</f>
        <v>1020</v>
      </c>
    </row>
    <row r="461" spans="1:7" ht="16.5" x14ac:dyDescent="0.3">
      <c r="A461" s="152" t="s">
        <v>14</v>
      </c>
      <c r="B461" s="152"/>
      <c r="C461" s="152"/>
      <c r="D461" s="82"/>
      <c r="F461" s="152" t="s">
        <v>14</v>
      </c>
      <c r="G461" s="152"/>
    </row>
    <row r="462" spans="1:7" ht="49.5" x14ac:dyDescent="0.25">
      <c r="A462" s="66" t="s">
        <v>210</v>
      </c>
      <c r="B462" s="51" t="s">
        <v>152</v>
      </c>
      <c r="C462" s="64">
        <v>75</v>
      </c>
      <c r="D462" s="80" t="s">
        <v>455</v>
      </c>
      <c r="F462" s="51" t="s">
        <v>443</v>
      </c>
      <c r="G462" s="64">
        <v>75</v>
      </c>
    </row>
    <row r="463" spans="1:7" ht="49.5" x14ac:dyDescent="0.25">
      <c r="A463" s="70"/>
      <c r="B463" s="51" t="s">
        <v>151</v>
      </c>
      <c r="C463" s="64">
        <v>200</v>
      </c>
      <c r="D463" s="80" t="s">
        <v>435</v>
      </c>
      <c r="F463" s="51" t="s">
        <v>56</v>
      </c>
      <c r="G463" s="64">
        <v>200</v>
      </c>
    </row>
    <row r="464" spans="1:7" ht="16.5" x14ac:dyDescent="0.25">
      <c r="A464" s="66" t="s">
        <v>198</v>
      </c>
      <c r="B464" s="51" t="s">
        <v>147</v>
      </c>
      <c r="C464" s="64">
        <v>150</v>
      </c>
      <c r="D464" s="80"/>
      <c r="F464" s="51" t="s">
        <v>147</v>
      </c>
      <c r="G464" s="64">
        <v>150</v>
      </c>
    </row>
    <row r="465" spans="1:7" ht="16.5" x14ac:dyDescent="0.3">
      <c r="A465" s="151" t="s">
        <v>73</v>
      </c>
      <c r="B465" s="151"/>
      <c r="C465" s="67">
        <v>425</v>
      </c>
      <c r="D465" s="81"/>
      <c r="F465" s="68" t="s">
        <v>73</v>
      </c>
      <c r="G465" s="67">
        <f>SUM(G462:G464)</f>
        <v>425</v>
      </c>
    </row>
    <row r="466" spans="1:7" ht="16.5" x14ac:dyDescent="0.3">
      <c r="A466" s="151" t="s">
        <v>408</v>
      </c>
      <c r="B466" s="151"/>
      <c r="C466" s="69">
        <v>2105</v>
      </c>
      <c r="D466" s="83"/>
      <c r="F466" s="68" t="s">
        <v>408</v>
      </c>
      <c r="G466" s="69">
        <f>G465+G460+G450</f>
        <v>2080</v>
      </c>
    </row>
    <row r="467" spans="1:7" ht="16.5" x14ac:dyDescent="0.25">
      <c r="A467" s="153" t="s">
        <v>409</v>
      </c>
      <c r="B467" s="153"/>
      <c r="C467" s="153"/>
      <c r="D467" s="79"/>
      <c r="F467" s="153" t="s">
        <v>409</v>
      </c>
      <c r="G467" s="153"/>
    </row>
    <row r="468" spans="1:7" ht="16.5" x14ac:dyDescent="0.25">
      <c r="A468" s="154" t="s">
        <v>100</v>
      </c>
      <c r="B468" s="154"/>
      <c r="C468" s="154"/>
      <c r="D468" s="95"/>
      <c r="F468" s="154" t="s">
        <v>100</v>
      </c>
      <c r="G468" s="154"/>
    </row>
    <row r="469" spans="1:7" ht="16.5" x14ac:dyDescent="0.25">
      <c r="A469" s="63" t="s">
        <v>193</v>
      </c>
      <c r="B469" s="51" t="s">
        <v>43</v>
      </c>
      <c r="C469" s="64">
        <v>10</v>
      </c>
      <c r="D469" s="80"/>
      <c r="F469" s="51" t="s">
        <v>43</v>
      </c>
      <c r="G469" s="64">
        <v>10</v>
      </c>
    </row>
    <row r="470" spans="1:7" ht="16.5" x14ac:dyDescent="0.25">
      <c r="A470" s="63" t="s">
        <v>194</v>
      </c>
      <c r="B470" s="51" t="s">
        <v>44</v>
      </c>
      <c r="C470" s="64">
        <v>15</v>
      </c>
      <c r="D470" s="80"/>
      <c r="F470" s="51" t="s">
        <v>44</v>
      </c>
      <c r="G470" s="64">
        <v>15</v>
      </c>
    </row>
    <row r="471" spans="1:7" ht="16.5" x14ac:dyDescent="0.25">
      <c r="A471" s="63" t="s">
        <v>195</v>
      </c>
      <c r="B471" s="51" t="s">
        <v>75</v>
      </c>
      <c r="C471" s="64">
        <v>40</v>
      </c>
      <c r="D471" s="80"/>
      <c r="F471" s="51" t="s">
        <v>75</v>
      </c>
      <c r="G471" s="64">
        <v>40</v>
      </c>
    </row>
    <row r="472" spans="1:7" ht="33" x14ac:dyDescent="0.25">
      <c r="A472" s="63" t="s">
        <v>254</v>
      </c>
      <c r="B472" s="51" t="s">
        <v>191</v>
      </c>
      <c r="C472" s="64">
        <v>210</v>
      </c>
      <c r="D472" s="80"/>
      <c r="F472" s="51" t="s">
        <v>624</v>
      </c>
      <c r="G472" s="64">
        <v>260</v>
      </c>
    </row>
    <row r="473" spans="1:7" ht="16.5" x14ac:dyDescent="0.25">
      <c r="A473" s="63"/>
      <c r="B473" s="51"/>
      <c r="C473" s="64"/>
      <c r="D473" s="80"/>
      <c r="F473" s="51"/>
      <c r="G473" s="64"/>
    </row>
    <row r="474" spans="1:7" ht="16.5" x14ac:dyDescent="0.25">
      <c r="A474" s="63" t="s">
        <v>197</v>
      </c>
      <c r="B474" s="51" t="s">
        <v>11</v>
      </c>
      <c r="C474" s="64">
        <v>200</v>
      </c>
      <c r="D474" s="80"/>
      <c r="F474" s="51" t="s">
        <v>11</v>
      </c>
      <c r="G474" s="64">
        <v>200</v>
      </c>
    </row>
    <row r="475" spans="1:7" ht="16.5" x14ac:dyDescent="0.25">
      <c r="A475" s="66"/>
      <c r="B475" s="51" t="s">
        <v>91</v>
      </c>
      <c r="C475" s="64">
        <v>40</v>
      </c>
      <c r="D475" s="80" t="s">
        <v>425</v>
      </c>
      <c r="F475" s="51" t="s">
        <v>426</v>
      </c>
      <c r="G475" s="64">
        <v>30</v>
      </c>
    </row>
    <row r="476" spans="1:7" ht="16.5" x14ac:dyDescent="0.25">
      <c r="A476" s="63" t="s">
        <v>198</v>
      </c>
      <c r="B476" s="51" t="s">
        <v>45</v>
      </c>
      <c r="C476" s="64">
        <v>100</v>
      </c>
      <c r="D476" s="80"/>
      <c r="F476" s="51" t="s">
        <v>45</v>
      </c>
      <c r="G476" s="64">
        <v>100</v>
      </c>
    </row>
    <row r="477" spans="1:7" ht="16.5" x14ac:dyDescent="0.3">
      <c r="A477" s="151" t="s">
        <v>46</v>
      </c>
      <c r="B477" s="151"/>
      <c r="C477" s="67">
        <v>615</v>
      </c>
      <c r="D477" s="81"/>
      <c r="F477" s="68" t="s">
        <v>46</v>
      </c>
      <c r="G477" s="67">
        <f>SUM(G469:G476)</f>
        <v>655</v>
      </c>
    </row>
    <row r="478" spans="1:7" ht="16.5" x14ac:dyDescent="0.25">
      <c r="A478" s="154" t="s">
        <v>13</v>
      </c>
      <c r="B478" s="154"/>
      <c r="C478" s="154"/>
      <c r="D478" s="95"/>
      <c r="F478" s="154" t="s">
        <v>13</v>
      </c>
      <c r="G478" s="154"/>
    </row>
    <row r="479" spans="1:7" ht="33" x14ac:dyDescent="0.25">
      <c r="A479" s="63" t="s">
        <v>207</v>
      </c>
      <c r="B479" s="51" t="s">
        <v>150</v>
      </c>
      <c r="C479" s="64">
        <v>100</v>
      </c>
      <c r="D479" s="80"/>
      <c r="F479" s="51" t="s">
        <v>150</v>
      </c>
      <c r="G479" s="64">
        <v>100</v>
      </c>
    </row>
    <row r="480" spans="1:7" ht="99" x14ac:dyDescent="0.25">
      <c r="A480" s="63" t="s">
        <v>266</v>
      </c>
      <c r="B480" s="51" t="s">
        <v>599</v>
      </c>
      <c r="C480" s="64">
        <v>270</v>
      </c>
      <c r="D480" s="80" t="s">
        <v>451</v>
      </c>
      <c r="F480" s="51" t="s">
        <v>608</v>
      </c>
      <c r="G480" s="64">
        <v>275</v>
      </c>
    </row>
    <row r="481" spans="1:7" ht="16.5" x14ac:dyDescent="0.25">
      <c r="A481" s="63" t="s">
        <v>222</v>
      </c>
      <c r="B481" s="51" t="s">
        <v>158</v>
      </c>
      <c r="C481" s="64">
        <v>100</v>
      </c>
      <c r="D481" s="80"/>
      <c r="F481" s="51" t="s">
        <v>158</v>
      </c>
      <c r="G481" s="64">
        <v>100</v>
      </c>
    </row>
    <row r="482" spans="1:7" ht="82.5" x14ac:dyDescent="0.25">
      <c r="A482" s="63" t="s">
        <v>223</v>
      </c>
      <c r="B482" s="51" t="s">
        <v>169</v>
      </c>
      <c r="C482" s="64">
        <v>180</v>
      </c>
      <c r="D482" s="80" t="s">
        <v>482</v>
      </c>
      <c r="F482" s="51" t="s">
        <v>441</v>
      </c>
      <c r="G482" s="64">
        <v>180</v>
      </c>
    </row>
    <row r="483" spans="1:7" ht="16.5" x14ac:dyDescent="0.25">
      <c r="A483" s="63" t="s">
        <v>217</v>
      </c>
      <c r="B483" s="51" t="s">
        <v>59</v>
      </c>
      <c r="C483" s="64">
        <v>200</v>
      </c>
      <c r="D483" s="80"/>
      <c r="F483" s="51" t="s">
        <v>59</v>
      </c>
      <c r="G483" s="64">
        <v>200</v>
      </c>
    </row>
    <row r="484" spans="1:7" ht="16.5" x14ac:dyDescent="0.25">
      <c r="A484" s="66"/>
      <c r="B484" s="51" t="s">
        <v>91</v>
      </c>
      <c r="C484" s="64">
        <v>30</v>
      </c>
      <c r="D484" s="80" t="s">
        <v>425</v>
      </c>
      <c r="F484" s="51" t="s">
        <v>426</v>
      </c>
      <c r="G484" s="64">
        <v>90</v>
      </c>
    </row>
    <row r="485" spans="1:7" ht="16.5" x14ac:dyDescent="0.25">
      <c r="A485" s="66"/>
      <c r="B485" s="51" t="s">
        <v>146</v>
      </c>
      <c r="C485" s="64">
        <v>60</v>
      </c>
      <c r="D485" s="80" t="s">
        <v>425</v>
      </c>
      <c r="F485" s="51"/>
      <c r="G485" s="64"/>
    </row>
    <row r="486" spans="1:7" ht="16.5" x14ac:dyDescent="0.25">
      <c r="A486" s="63" t="s">
        <v>198</v>
      </c>
      <c r="B486" s="51" t="s">
        <v>51</v>
      </c>
      <c r="C486" s="64">
        <v>100</v>
      </c>
      <c r="D486" s="80"/>
      <c r="F486" s="51" t="s">
        <v>51</v>
      </c>
      <c r="G486" s="64">
        <v>100</v>
      </c>
    </row>
    <row r="487" spans="1:7" ht="16.5" x14ac:dyDescent="0.3">
      <c r="A487" s="151" t="s">
        <v>49</v>
      </c>
      <c r="B487" s="151"/>
      <c r="C487" s="67">
        <v>1040</v>
      </c>
      <c r="D487" s="81"/>
      <c r="F487" s="68" t="s">
        <v>49</v>
      </c>
      <c r="G487" s="67">
        <f>SUM(G479:G486)</f>
        <v>1045</v>
      </c>
    </row>
    <row r="488" spans="1:7" ht="16.5" x14ac:dyDescent="0.3">
      <c r="A488" s="152" t="s">
        <v>14</v>
      </c>
      <c r="B488" s="152"/>
      <c r="C488" s="152"/>
      <c r="D488" s="82"/>
      <c r="F488" s="152" t="s">
        <v>14</v>
      </c>
      <c r="G488" s="152"/>
    </row>
    <row r="489" spans="1:7" ht="82.5" x14ac:dyDescent="0.25">
      <c r="A489" s="66" t="s">
        <v>248</v>
      </c>
      <c r="B489" s="51" t="s">
        <v>154</v>
      </c>
      <c r="C489" s="64">
        <v>75</v>
      </c>
      <c r="D489" s="80" t="s">
        <v>486</v>
      </c>
      <c r="F489" s="51" t="s">
        <v>573</v>
      </c>
      <c r="G489" s="64">
        <v>50</v>
      </c>
    </row>
    <row r="490" spans="1:7" ht="16.5" x14ac:dyDescent="0.25">
      <c r="A490" s="74"/>
      <c r="B490" s="51" t="s">
        <v>176</v>
      </c>
      <c r="C490" s="64">
        <v>200</v>
      </c>
      <c r="D490" s="80"/>
      <c r="F490" s="51" t="s">
        <v>176</v>
      </c>
      <c r="G490" s="64">
        <v>200</v>
      </c>
    </row>
    <row r="491" spans="1:7" ht="16.5" x14ac:dyDescent="0.25">
      <c r="A491" s="66" t="s">
        <v>198</v>
      </c>
      <c r="B491" s="51" t="s">
        <v>101</v>
      </c>
      <c r="C491" s="64">
        <v>100</v>
      </c>
      <c r="D491" s="80"/>
      <c r="F491" s="51" t="s">
        <v>101</v>
      </c>
      <c r="G491" s="64">
        <v>100</v>
      </c>
    </row>
    <row r="492" spans="1:7" ht="16.5" x14ac:dyDescent="0.3">
      <c r="A492" s="151" t="s">
        <v>73</v>
      </c>
      <c r="B492" s="151"/>
      <c r="C492" s="67">
        <v>375</v>
      </c>
      <c r="D492" s="81"/>
      <c r="F492" s="68" t="s">
        <v>73</v>
      </c>
      <c r="G492" s="67">
        <f>SUM(G489:G491)</f>
        <v>350</v>
      </c>
    </row>
    <row r="493" spans="1:7" ht="16.5" x14ac:dyDescent="0.3">
      <c r="A493" s="151" t="s">
        <v>366</v>
      </c>
      <c r="B493" s="151"/>
      <c r="C493" s="69">
        <v>2030</v>
      </c>
      <c r="D493" s="83"/>
      <c r="F493" s="68" t="s">
        <v>366</v>
      </c>
      <c r="G493" s="69">
        <f>G477+G487+G492</f>
        <v>2050</v>
      </c>
    </row>
    <row r="494" spans="1:7" ht="16.5" x14ac:dyDescent="0.25">
      <c r="A494" s="153" t="s">
        <v>410</v>
      </c>
      <c r="B494" s="153"/>
      <c r="C494" s="153"/>
      <c r="D494" s="79"/>
      <c r="F494" s="153" t="s">
        <v>410</v>
      </c>
      <c r="G494" s="153"/>
    </row>
    <row r="495" spans="1:7" ht="16.5" x14ac:dyDescent="0.25">
      <c r="A495" s="154" t="s">
        <v>100</v>
      </c>
      <c r="B495" s="154"/>
      <c r="C495" s="154"/>
      <c r="D495" s="95"/>
      <c r="F495" s="154" t="s">
        <v>100</v>
      </c>
      <c r="G495" s="154"/>
    </row>
    <row r="496" spans="1:7" ht="16.5" x14ac:dyDescent="0.25">
      <c r="A496" s="66"/>
      <c r="B496" s="51"/>
      <c r="C496" s="64"/>
      <c r="D496" s="80"/>
      <c r="F496" s="51" t="s">
        <v>487</v>
      </c>
      <c r="G496" s="64">
        <v>10</v>
      </c>
    </row>
    <row r="497" spans="1:7" ht="33" x14ac:dyDescent="0.25">
      <c r="A497" s="66" t="s">
        <v>249</v>
      </c>
      <c r="B497" s="51" t="s">
        <v>591</v>
      </c>
      <c r="C497" s="64">
        <v>105</v>
      </c>
      <c r="D497" s="80" t="s">
        <v>488</v>
      </c>
      <c r="F497" s="51" t="s">
        <v>622</v>
      </c>
      <c r="G497" s="64">
        <v>105</v>
      </c>
    </row>
    <row r="498" spans="1:7" ht="82.5" x14ac:dyDescent="0.25">
      <c r="A498" s="63" t="s">
        <v>223</v>
      </c>
      <c r="B498" s="51" t="s">
        <v>169</v>
      </c>
      <c r="C498" s="64">
        <v>180</v>
      </c>
      <c r="D498" s="80" t="s">
        <v>489</v>
      </c>
      <c r="F498" s="51" t="s">
        <v>47</v>
      </c>
      <c r="G498" s="64">
        <v>180</v>
      </c>
    </row>
    <row r="499" spans="1:7" ht="49.5" x14ac:dyDescent="0.25">
      <c r="A499" s="63" t="s">
        <v>228</v>
      </c>
      <c r="B499" s="51" t="s">
        <v>12</v>
      </c>
      <c r="C499" s="64">
        <v>200</v>
      </c>
      <c r="D499" s="80" t="s">
        <v>490</v>
      </c>
      <c r="F499" s="51" t="s">
        <v>383</v>
      </c>
      <c r="G499" s="64">
        <v>200</v>
      </c>
    </row>
    <row r="500" spans="1:7" ht="16.5" x14ac:dyDescent="0.25">
      <c r="A500" s="66"/>
      <c r="B500" s="51" t="s">
        <v>91</v>
      </c>
      <c r="C500" s="64">
        <v>40</v>
      </c>
      <c r="D500" s="80" t="s">
        <v>425</v>
      </c>
      <c r="F500" s="51" t="s">
        <v>426</v>
      </c>
      <c r="G500" s="64">
        <v>30</v>
      </c>
    </row>
    <row r="501" spans="1:7" ht="16.5" x14ac:dyDescent="0.25">
      <c r="A501" s="63" t="s">
        <v>198</v>
      </c>
      <c r="B501" s="51" t="s">
        <v>51</v>
      </c>
      <c r="C501" s="64">
        <v>100</v>
      </c>
      <c r="D501" s="80"/>
      <c r="F501" s="51" t="s">
        <v>51</v>
      </c>
      <c r="G501" s="64">
        <v>100</v>
      </c>
    </row>
    <row r="502" spans="1:7" ht="16.5" x14ac:dyDescent="0.3">
      <c r="A502" s="151" t="s">
        <v>46</v>
      </c>
      <c r="B502" s="151"/>
      <c r="C502" s="67">
        <v>625</v>
      </c>
      <c r="D502" s="81"/>
      <c r="F502" s="68" t="s">
        <v>46</v>
      </c>
      <c r="G502" s="67">
        <f>SUM(G496:G501)</f>
        <v>625</v>
      </c>
    </row>
    <row r="503" spans="1:7" ht="16.5" x14ac:dyDescent="0.25">
      <c r="A503" s="154" t="s">
        <v>13</v>
      </c>
      <c r="B503" s="154"/>
      <c r="C503" s="154"/>
      <c r="D503" s="95"/>
      <c r="F503" s="154" t="s">
        <v>13</v>
      </c>
      <c r="G503" s="154"/>
    </row>
    <row r="504" spans="1:7" ht="16.5" x14ac:dyDescent="0.25">
      <c r="A504" s="63" t="s">
        <v>251</v>
      </c>
      <c r="B504" s="51" t="s">
        <v>178</v>
      </c>
      <c r="C504" s="64">
        <v>100</v>
      </c>
      <c r="D504" s="80"/>
      <c r="F504" s="51" t="s">
        <v>178</v>
      </c>
      <c r="G504" s="64">
        <v>100</v>
      </c>
    </row>
    <row r="505" spans="1:7" ht="82.5" x14ac:dyDescent="0.25">
      <c r="A505" s="66" t="s">
        <v>239</v>
      </c>
      <c r="B505" s="51" t="s">
        <v>586</v>
      </c>
      <c r="C505" s="64">
        <v>270</v>
      </c>
      <c r="D505" s="80" t="s">
        <v>491</v>
      </c>
      <c r="F505" s="51" t="s">
        <v>625</v>
      </c>
      <c r="G505" s="64">
        <v>265</v>
      </c>
    </row>
    <row r="506" spans="1:7" ht="99" x14ac:dyDescent="0.25">
      <c r="A506" s="66" t="s">
        <v>267</v>
      </c>
      <c r="B506" s="51" t="s">
        <v>192</v>
      </c>
      <c r="C506" s="64">
        <v>280</v>
      </c>
      <c r="D506" s="80" t="s">
        <v>492</v>
      </c>
      <c r="F506" s="51" t="s">
        <v>428</v>
      </c>
      <c r="G506" s="64">
        <v>100</v>
      </c>
    </row>
    <row r="507" spans="1:7" ht="16.5" x14ac:dyDescent="0.25">
      <c r="A507" s="66"/>
      <c r="B507" s="51"/>
      <c r="C507" s="64"/>
      <c r="D507" s="80"/>
      <c r="F507" s="51" t="s">
        <v>153</v>
      </c>
      <c r="G507" s="64">
        <v>180</v>
      </c>
    </row>
    <row r="508" spans="1:7" ht="16.5" x14ac:dyDescent="0.25">
      <c r="A508" s="63" t="s">
        <v>217</v>
      </c>
      <c r="B508" s="51" t="s">
        <v>84</v>
      </c>
      <c r="C508" s="64">
        <v>200</v>
      </c>
      <c r="D508" s="80"/>
      <c r="F508" s="51" t="s">
        <v>84</v>
      </c>
      <c r="G508" s="64">
        <v>200</v>
      </c>
    </row>
    <row r="509" spans="1:7" ht="16.5" x14ac:dyDescent="0.25">
      <c r="A509" s="66"/>
      <c r="B509" s="51" t="s">
        <v>91</v>
      </c>
      <c r="C509" s="64">
        <v>30</v>
      </c>
      <c r="D509" s="80" t="s">
        <v>425</v>
      </c>
      <c r="F509" s="51" t="s">
        <v>426</v>
      </c>
      <c r="G509" s="64">
        <v>90</v>
      </c>
    </row>
    <row r="510" spans="1:7" ht="16.5" x14ac:dyDescent="0.25">
      <c r="A510" s="66"/>
      <c r="B510" s="51" t="s">
        <v>146</v>
      </c>
      <c r="C510" s="64">
        <v>60</v>
      </c>
      <c r="D510" s="80" t="s">
        <v>425</v>
      </c>
      <c r="F510" s="51"/>
      <c r="G510" s="64"/>
    </row>
    <row r="511" spans="1:7" ht="16.5" x14ac:dyDescent="0.25">
      <c r="A511" s="63" t="s">
        <v>198</v>
      </c>
      <c r="B511" s="51" t="s">
        <v>45</v>
      </c>
      <c r="C511" s="64">
        <v>100</v>
      </c>
      <c r="D511" s="80"/>
      <c r="F511" s="51" t="s">
        <v>45</v>
      </c>
      <c r="G511" s="64">
        <v>100</v>
      </c>
    </row>
    <row r="512" spans="1:7" ht="16.5" x14ac:dyDescent="0.3">
      <c r="A512" s="76" t="s">
        <v>49</v>
      </c>
      <c r="B512" s="94"/>
      <c r="C512" s="67">
        <v>1040</v>
      </c>
      <c r="D512" s="81"/>
      <c r="F512" s="77" t="s">
        <v>49</v>
      </c>
      <c r="G512" s="67">
        <f>SUM(G504:G511)</f>
        <v>1035</v>
      </c>
    </row>
    <row r="513" spans="1:7" ht="16.5" x14ac:dyDescent="0.3">
      <c r="A513" s="152" t="s">
        <v>14</v>
      </c>
      <c r="B513" s="152"/>
      <c r="C513" s="152"/>
      <c r="D513" s="82"/>
      <c r="F513" s="152" t="s">
        <v>14</v>
      </c>
      <c r="G513" s="152"/>
    </row>
    <row r="514" spans="1:7" ht="49.5" x14ac:dyDescent="0.25">
      <c r="A514" s="66" t="s">
        <v>253</v>
      </c>
      <c r="B514" s="51" t="s">
        <v>60</v>
      </c>
      <c r="C514" s="64">
        <v>55</v>
      </c>
      <c r="D514" s="80" t="s">
        <v>493</v>
      </c>
      <c r="F514" s="51" t="s">
        <v>437</v>
      </c>
      <c r="G514" s="64">
        <v>100</v>
      </c>
    </row>
    <row r="515" spans="1:7" ht="16.5" x14ac:dyDescent="0.25">
      <c r="A515" s="66" t="s">
        <v>213</v>
      </c>
      <c r="B515" s="51" t="s">
        <v>52</v>
      </c>
      <c r="C515" s="64">
        <v>200</v>
      </c>
      <c r="D515" s="80"/>
      <c r="F515" s="51" t="s">
        <v>52</v>
      </c>
      <c r="G515" s="64">
        <v>200</v>
      </c>
    </row>
    <row r="516" spans="1:7" ht="16.5" x14ac:dyDescent="0.25">
      <c r="A516" s="63" t="s">
        <v>198</v>
      </c>
      <c r="B516" s="51" t="s">
        <v>51</v>
      </c>
      <c r="C516" s="64">
        <v>100</v>
      </c>
      <c r="D516" s="80"/>
      <c r="F516" s="51" t="s">
        <v>51</v>
      </c>
      <c r="G516" s="64">
        <v>100</v>
      </c>
    </row>
    <row r="517" spans="1:7" ht="16.5" x14ac:dyDescent="0.3">
      <c r="A517" s="151" t="s">
        <v>73</v>
      </c>
      <c r="B517" s="151"/>
      <c r="C517" s="67">
        <v>355</v>
      </c>
      <c r="D517" s="81"/>
      <c r="F517" s="68" t="s">
        <v>73</v>
      </c>
      <c r="G517" s="67">
        <f>SUM(G514:G516)</f>
        <v>400</v>
      </c>
    </row>
    <row r="518" spans="1:7" ht="16.5" x14ac:dyDescent="0.3">
      <c r="A518" s="151" t="s">
        <v>411</v>
      </c>
      <c r="B518" s="151"/>
      <c r="C518" s="69">
        <v>2020</v>
      </c>
      <c r="D518" s="83"/>
      <c r="F518" s="68" t="s">
        <v>411</v>
      </c>
      <c r="G518" s="69">
        <f>G517+G512+G502</f>
        <v>2060</v>
      </c>
    </row>
    <row r="519" spans="1:7" ht="16.5" x14ac:dyDescent="0.25">
      <c r="F519" s="110" t="s">
        <v>494</v>
      </c>
    </row>
    <row r="520" spans="1:7" ht="16.5" x14ac:dyDescent="0.25">
      <c r="F520" s="110" t="s">
        <v>495</v>
      </c>
    </row>
  </sheetData>
  <mergeCells count="247">
    <mergeCell ref="A17:B17"/>
    <mergeCell ref="A18:C18"/>
    <mergeCell ref="F18:G18"/>
    <mergeCell ref="D5:D6"/>
    <mergeCell ref="A5:A6"/>
    <mergeCell ref="B5:B6"/>
    <mergeCell ref="C5:C6"/>
    <mergeCell ref="F5:F6"/>
    <mergeCell ref="G5:G6"/>
    <mergeCell ref="A7:C7"/>
    <mergeCell ref="F7:G7"/>
    <mergeCell ref="A8:C8"/>
    <mergeCell ref="F8:G8"/>
    <mergeCell ref="A105:C105"/>
    <mergeCell ref="F105:G105"/>
    <mergeCell ref="A110:B110"/>
    <mergeCell ref="A112:C112"/>
    <mergeCell ref="F112:G112"/>
    <mergeCell ref="A119:B119"/>
    <mergeCell ref="A120:C120"/>
    <mergeCell ref="F120:G120"/>
    <mergeCell ref="F59:G59"/>
    <mergeCell ref="A60:C60"/>
    <mergeCell ref="F60:G60"/>
    <mergeCell ref="A34:C34"/>
    <mergeCell ref="F34:G34"/>
    <mergeCell ref="A35:C35"/>
    <mergeCell ref="F35:G35"/>
    <mergeCell ref="A42:B42"/>
    <mergeCell ref="A27:B27"/>
    <mergeCell ref="A28:C28"/>
    <mergeCell ref="F28:G28"/>
    <mergeCell ref="A32:B32"/>
    <mergeCell ref="A33:B33"/>
    <mergeCell ref="F212:G212"/>
    <mergeCell ref="A213:C213"/>
    <mergeCell ref="F213:G213"/>
    <mergeCell ref="A221:B221"/>
    <mergeCell ref="A222:C222"/>
    <mergeCell ref="F222:G222"/>
    <mergeCell ref="F196:G196"/>
    <mergeCell ref="F206:G206"/>
    <mergeCell ref="F163:G163"/>
    <mergeCell ref="F164:G164"/>
    <mergeCell ref="F172:G172"/>
    <mergeCell ref="F181:G181"/>
    <mergeCell ref="F187:G187"/>
    <mergeCell ref="F188:G188"/>
    <mergeCell ref="A231:B231"/>
    <mergeCell ref="A161:B161"/>
    <mergeCell ref="A162:B162"/>
    <mergeCell ref="A210:B210"/>
    <mergeCell ref="A211:B211"/>
    <mergeCell ref="A185:B185"/>
    <mergeCell ref="A186:B186"/>
    <mergeCell ref="A195:B195"/>
    <mergeCell ref="A196:C196"/>
    <mergeCell ref="A205:B205"/>
    <mergeCell ref="A206:C206"/>
    <mergeCell ref="A163:C163"/>
    <mergeCell ref="A164:C164"/>
    <mergeCell ref="A171:B171"/>
    <mergeCell ref="A172:C172"/>
    <mergeCell ref="A180:B180"/>
    <mergeCell ref="A181:C181"/>
    <mergeCell ref="A187:C187"/>
    <mergeCell ref="A188:C188"/>
    <mergeCell ref="A212:C212"/>
    <mergeCell ref="A323:C323"/>
    <mergeCell ref="F323:G323"/>
    <mergeCell ref="A332:B332"/>
    <mergeCell ref="A338:B338"/>
    <mergeCell ref="A339:C339"/>
    <mergeCell ref="F339:G339"/>
    <mergeCell ref="A340:C340"/>
    <mergeCell ref="F340:G340"/>
    <mergeCell ref="A349:B349"/>
    <mergeCell ref="A417:B417"/>
    <mergeCell ref="A418:C418"/>
    <mergeCell ref="F418:G418"/>
    <mergeCell ref="A419:C419"/>
    <mergeCell ref="A360:C360"/>
    <mergeCell ref="F360:G360"/>
    <mergeCell ref="A364:B364"/>
    <mergeCell ref="A333:C333"/>
    <mergeCell ref="F333:G333"/>
    <mergeCell ref="A337:B337"/>
    <mergeCell ref="A350:C350"/>
    <mergeCell ref="F350:G350"/>
    <mergeCell ref="A359:B359"/>
    <mergeCell ref="A412:C412"/>
    <mergeCell ref="F412:G412"/>
    <mergeCell ref="A416:B416"/>
    <mergeCell ref="A385:C385"/>
    <mergeCell ref="F385:G385"/>
    <mergeCell ref="A389:B389"/>
    <mergeCell ref="A390:B390"/>
    <mergeCell ref="A391:C391"/>
    <mergeCell ref="F391:G391"/>
    <mergeCell ref="A392:C392"/>
    <mergeCell ref="F392:G392"/>
    <mergeCell ref="A401:B401"/>
    <mergeCell ref="A402:C402"/>
    <mergeCell ref="F402:G402"/>
    <mergeCell ref="A411:B411"/>
    <mergeCell ref="A2:D3"/>
    <mergeCell ref="A77:B77"/>
    <mergeCell ref="A78:C78"/>
    <mergeCell ref="F78:G78"/>
    <mergeCell ref="A83:B83"/>
    <mergeCell ref="A85:C85"/>
    <mergeCell ref="F85:G85"/>
    <mergeCell ref="A94:B94"/>
    <mergeCell ref="A95:C95"/>
    <mergeCell ref="F95:G95"/>
    <mergeCell ref="F2:G3"/>
    <mergeCell ref="A82:B82"/>
    <mergeCell ref="A84:C84"/>
    <mergeCell ref="F84:G84"/>
    <mergeCell ref="A67:B67"/>
    <mergeCell ref="A68:C68"/>
    <mergeCell ref="F68:G68"/>
    <mergeCell ref="A57:B57"/>
    <mergeCell ref="A58:B58"/>
    <mergeCell ref="A59:C59"/>
    <mergeCell ref="A43:C43"/>
    <mergeCell ref="A147:C147"/>
    <mergeCell ref="F147:G147"/>
    <mergeCell ref="A156:B156"/>
    <mergeCell ref="A157:C157"/>
    <mergeCell ref="F157:G157"/>
    <mergeCell ref="F130:G130"/>
    <mergeCell ref="A134:B134"/>
    <mergeCell ref="A136:C136"/>
    <mergeCell ref="F136:G136"/>
    <mergeCell ref="A137:C137"/>
    <mergeCell ref="F137:G137"/>
    <mergeCell ref="A146:B146"/>
    <mergeCell ref="F43:G43"/>
    <mergeCell ref="A52:B52"/>
    <mergeCell ref="A53:C53"/>
    <mergeCell ref="F53:G53"/>
    <mergeCell ref="A135:B135"/>
    <mergeCell ref="A109:B109"/>
    <mergeCell ref="A111:C111"/>
    <mergeCell ref="F111:G111"/>
    <mergeCell ref="A129:B129"/>
    <mergeCell ref="A130:C130"/>
    <mergeCell ref="A104:B104"/>
    <mergeCell ref="A232:C232"/>
    <mergeCell ref="F232:G232"/>
    <mergeCell ref="A238:C238"/>
    <mergeCell ref="F238:G238"/>
    <mergeCell ref="A239:C239"/>
    <mergeCell ref="F239:G239"/>
    <mergeCell ref="A245:B245"/>
    <mergeCell ref="A246:C246"/>
    <mergeCell ref="F246:G246"/>
    <mergeCell ref="A236:B236"/>
    <mergeCell ref="A237:B237"/>
    <mergeCell ref="A255:B255"/>
    <mergeCell ref="A256:C256"/>
    <mergeCell ref="F256:G256"/>
    <mergeCell ref="A261:B261"/>
    <mergeCell ref="A262:C262"/>
    <mergeCell ref="F262:G262"/>
    <mergeCell ref="A263:C263"/>
    <mergeCell ref="F263:G263"/>
    <mergeCell ref="A272:B272"/>
    <mergeCell ref="A260:B260"/>
    <mergeCell ref="A273:C273"/>
    <mergeCell ref="F273:G273"/>
    <mergeCell ref="A282:B282"/>
    <mergeCell ref="A288:B288"/>
    <mergeCell ref="A289:C289"/>
    <mergeCell ref="F289:G289"/>
    <mergeCell ref="A290:C290"/>
    <mergeCell ref="F290:G290"/>
    <mergeCell ref="A297:B297"/>
    <mergeCell ref="A283:C283"/>
    <mergeCell ref="F283:G283"/>
    <mergeCell ref="A287:B287"/>
    <mergeCell ref="A298:C298"/>
    <mergeCell ref="F298:G298"/>
    <mergeCell ref="A307:B307"/>
    <mergeCell ref="A313:B313"/>
    <mergeCell ref="A314:C314"/>
    <mergeCell ref="F314:G314"/>
    <mergeCell ref="A315:C315"/>
    <mergeCell ref="F315:G315"/>
    <mergeCell ref="A322:B322"/>
    <mergeCell ref="A308:C308"/>
    <mergeCell ref="F308:G308"/>
    <mergeCell ref="A312:B312"/>
    <mergeCell ref="A365:B365"/>
    <mergeCell ref="A366:C366"/>
    <mergeCell ref="F366:G366"/>
    <mergeCell ref="A367:C367"/>
    <mergeCell ref="F367:G367"/>
    <mergeCell ref="A374:B374"/>
    <mergeCell ref="A375:C375"/>
    <mergeCell ref="F375:G375"/>
    <mergeCell ref="A384:B384"/>
    <mergeCell ref="F419:G419"/>
    <mergeCell ref="A426:B426"/>
    <mergeCell ref="A427:C427"/>
    <mergeCell ref="F427:G427"/>
    <mergeCell ref="A436:B436"/>
    <mergeCell ref="A441:B441"/>
    <mergeCell ref="A442:B442"/>
    <mergeCell ref="A443:C443"/>
    <mergeCell ref="F443:G443"/>
    <mergeCell ref="A437:C437"/>
    <mergeCell ref="F437:G437"/>
    <mergeCell ref="A444:C444"/>
    <mergeCell ref="F444:G444"/>
    <mergeCell ref="A450:B450"/>
    <mergeCell ref="A451:C451"/>
    <mergeCell ref="F451:G451"/>
    <mergeCell ref="A465:B465"/>
    <mergeCell ref="A466:B466"/>
    <mergeCell ref="A467:C467"/>
    <mergeCell ref="F467:G467"/>
    <mergeCell ref="A460:B460"/>
    <mergeCell ref="A461:C461"/>
    <mergeCell ref="F461:G461"/>
    <mergeCell ref="A468:C468"/>
    <mergeCell ref="F468:G468"/>
    <mergeCell ref="A477:B477"/>
    <mergeCell ref="A478:C478"/>
    <mergeCell ref="F478:G478"/>
    <mergeCell ref="A502:B502"/>
    <mergeCell ref="A503:C503"/>
    <mergeCell ref="F503:G503"/>
    <mergeCell ref="A513:C513"/>
    <mergeCell ref="F513:G513"/>
    <mergeCell ref="A517:B517"/>
    <mergeCell ref="A518:B518"/>
    <mergeCell ref="A487:B487"/>
    <mergeCell ref="A488:C488"/>
    <mergeCell ref="F488:G488"/>
    <mergeCell ref="A492:B492"/>
    <mergeCell ref="A493:B493"/>
    <mergeCell ref="A494:C494"/>
    <mergeCell ref="F494:G494"/>
    <mergeCell ref="A495:C495"/>
    <mergeCell ref="F495:G495"/>
  </mergeCells>
  <pageMargins left="0.7" right="0.7" top="0.75" bottom="0.75" header="0.3" footer="0.3"/>
  <pageSetup paperSize="9" scale="28" orientation="landscape" verticalDpi="0" r:id="rId1"/>
  <rowBreaks count="19" manualBreakCount="19">
    <brk id="33" max="16383" man="1"/>
    <brk id="58" max="16383" man="1"/>
    <brk id="83" max="16383" man="1"/>
    <brk id="110" max="16383" man="1"/>
    <brk id="135" max="16383" man="1"/>
    <brk id="162" max="16383" man="1"/>
    <brk id="186" max="16383" man="1"/>
    <brk id="211" max="16383" man="1"/>
    <brk id="237" max="16383" man="1"/>
    <brk id="261" max="16383" man="1"/>
    <brk id="288" max="16383" man="1"/>
    <brk id="313" max="16383" man="1"/>
    <brk id="338" max="16383" man="1"/>
    <brk id="365" max="16383" man="1"/>
    <brk id="390" max="16383" man="1"/>
    <brk id="417" max="16383" man="1"/>
    <brk id="442" max="16383" man="1"/>
    <brk id="466" max="16383" man="1"/>
    <brk id="493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zoomScale="80" zoomScaleNormal="80" workbookViewId="0">
      <selection activeCell="K9" sqref="K9"/>
    </sheetView>
  </sheetViews>
  <sheetFormatPr defaultRowHeight="16.5" x14ac:dyDescent="0.3"/>
  <cols>
    <col min="1" max="1" width="9.140625" style="1"/>
    <col min="2" max="2" width="20.7109375" style="1" customWidth="1"/>
    <col min="3" max="3" width="5.42578125" style="1" customWidth="1"/>
    <col min="4" max="4" width="20.7109375" style="1" customWidth="1"/>
    <col min="5" max="5" width="5.42578125" style="1" customWidth="1"/>
    <col min="6" max="6" width="20.7109375" style="1" customWidth="1"/>
    <col min="7" max="7" width="5.5703125" style="1" customWidth="1"/>
    <col min="8" max="8" width="20.7109375" style="1" customWidth="1"/>
    <col min="9" max="9" width="5.140625" style="1" customWidth="1"/>
    <col min="10" max="10" width="20.7109375" style="1" customWidth="1"/>
    <col min="11" max="11" width="4.7109375" style="1" customWidth="1"/>
    <col min="12" max="12" width="20.7109375" style="1" customWidth="1"/>
    <col min="13" max="13" width="4.7109375" style="1" customWidth="1"/>
    <col min="14" max="14" width="20.7109375" style="1" customWidth="1"/>
    <col min="15" max="15" width="5.85546875" style="1" customWidth="1"/>
    <col min="16" max="16" width="20.7109375" style="1" customWidth="1"/>
    <col min="17" max="17" width="5.42578125" style="1" customWidth="1"/>
    <col min="18" max="18" width="20.7109375" style="1" customWidth="1"/>
    <col min="19" max="19" width="5.85546875" style="1" customWidth="1"/>
    <col min="20" max="20" width="20.7109375" style="1" customWidth="1"/>
    <col min="21" max="21" width="5.5703125" style="1" customWidth="1"/>
    <col min="22" max="22" width="20.7109375" style="1" customWidth="1"/>
    <col min="23" max="23" width="5.140625" style="1" customWidth="1"/>
    <col min="24" max="24" width="20.7109375" style="1" customWidth="1"/>
    <col min="25" max="25" width="5.42578125" style="1" customWidth="1"/>
    <col min="26" max="26" width="20.7109375" style="1" customWidth="1"/>
    <col min="27" max="27" width="6.42578125" style="1" customWidth="1"/>
    <col min="28" max="28" width="20.7109375" style="1" customWidth="1"/>
    <col min="29" max="29" width="5.140625" style="1" customWidth="1"/>
    <col min="30" max="30" width="20.7109375" style="1" customWidth="1"/>
    <col min="31" max="31" width="5" style="1" customWidth="1"/>
    <col min="32" max="32" width="20.7109375" style="1" customWidth="1"/>
    <col min="33" max="33" width="5.85546875" style="1" customWidth="1"/>
    <col min="34" max="34" width="20.7109375" style="1" customWidth="1"/>
    <col min="35" max="35" width="5" style="1" customWidth="1"/>
    <col min="36" max="36" width="20.7109375" style="1" customWidth="1"/>
    <col min="37" max="37" width="4.85546875" style="1" customWidth="1"/>
    <col min="38" max="38" width="20.7109375" style="1" customWidth="1"/>
    <col min="39" max="39" width="4.85546875" style="1" customWidth="1"/>
    <col min="40" max="40" width="20.7109375" style="1" customWidth="1"/>
    <col min="41" max="41" width="5.140625" style="1" customWidth="1"/>
    <col min="42" max="16384" width="9.140625" style="1"/>
  </cols>
  <sheetData>
    <row r="1" spans="1:41" x14ac:dyDescent="0.3">
      <c r="A1" s="111"/>
      <c r="B1" s="111"/>
      <c r="C1" s="111"/>
      <c r="D1" s="111"/>
      <c r="E1" s="111"/>
      <c r="F1" s="164" t="s">
        <v>62</v>
      </c>
      <c r="G1" s="164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64" t="s">
        <v>62</v>
      </c>
      <c r="U1" s="164"/>
      <c r="V1" s="112"/>
      <c r="W1" s="112"/>
      <c r="AD1" s="164" t="s">
        <v>62</v>
      </c>
      <c r="AE1" s="164"/>
      <c r="AN1" s="164" t="s">
        <v>62</v>
      </c>
      <c r="AO1" s="164"/>
    </row>
    <row r="2" spans="1:41" ht="37.5" customHeight="1" x14ac:dyDescent="0.3">
      <c r="A2" s="168" t="s">
        <v>650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 t="s">
        <v>651</v>
      </c>
      <c r="M2" s="168"/>
      <c r="N2" s="168"/>
      <c r="O2" s="168"/>
      <c r="P2" s="168"/>
      <c r="Q2" s="168"/>
      <c r="R2" s="168"/>
      <c r="S2" s="168"/>
      <c r="T2" s="168"/>
      <c r="U2" s="168"/>
      <c r="V2" s="168" t="s">
        <v>651</v>
      </c>
      <c r="W2" s="168"/>
      <c r="X2" s="168"/>
      <c r="Y2" s="168"/>
      <c r="Z2" s="168"/>
      <c r="AA2" s="168"/>
      <c r="AB2" s="168"/>
      <c r="AC2" s="168"/>
      <c r="AD2" s="168"/>
      <c r="AE2" s="168"/>
      <c r="AF2" s="168" t="s">
        <v>650</v>
      </c>
      <c r="AG2" s="168"/>
      <c r="AH2" s="168"/>
      <c r="AI2" s="168"/>
      <c r="AJ2" s="168"/>
      <c r="AK2" s="168"/>
      <c r="AL2" s="168"/>
      <c r="AM2" s="168"/>
      <c r="AN2" s="168"/>
      <c r="AO2" s="168"/>
    </row>
    <row r="3" spans="1:41" x14ac:dyDescent="0.3">
      <c r="A3" s="165" t="s">
        <v>42</v>
      </c>
      <c r="B3" s="169" t="s">
        <v>1</v>
      </c>
      <c r="C3" s="170"/>
      <c r="D3" s="169" t="s">
        <v>2</v>
      </c>
      <c r="E3" s="170"/>
      <c r="F3" s="169" t="s">
        <v>3</v>
      </c>
      <c r="G3" s="170"/>
      <c r="H3" s="169" t="s">
        <v>4</v>
      </c>
      <c r="I3" s="170"/>
      <c r="J3" s="169" t="s">
        <v>5</v>
      </c>
      <c r="K3" s="170"/>
      <c r="L3" s="169" t="s">
        <v>6</v>
      </c>
      <c r="M3" s="170"/>
      <c r="N3" s="169" t="s">
        <v>7</v>
      </c>
      <c r="O3" s="170"/>
      <c r="P3" s="169" t="s">
        <v>8</v>
      </c>
      <c r="Q3" s="170"/>
      <c r="R3" s="169" t="s">
        <v>9</v>
      </c>
      <c r="S3" s="170"/>
      <c r="T3" s="169" t="s">
        <v>10</v>
      </c>
      <c r="U3" s="170"/>
      <c r="V3" s="169" t="s">
        <v>15</v>
      </c>
      <c r="W3" s="170"/>
      <c r="X3" s="169" t="s">
        <v>16</v>
      </c>
      <c r="Y3" s="170"/>
      <c r="Z3" s="169" t="s">
        <v>17</v>
      </c>
      <c r="AA3" s="170"/>
      <c r="AB3" s="169" t="s">
        <v>18</v>
      </c>
      <c r="AC3" s="170"/>
      <c r="AD3" s="169" t="s">
        <v>19</v>
      </c>
      <c r="AE3" s="170"/>
      <c r="AF3" s="169" t="s">
        <v>20</v>
      </c>
      <c r="AG3" s="170"/>
      <c r="AH3" s="169" t="s">
        <v>21</v>
      </c>
      <c r="AI3" s="170"/>
      <c r="AJ3" s="169" t="s">
        <v>22</v>
      </c>
      <c r="AK3" s="170"/>
      <c r="AL3" s="169" t="s">
        <v>23</v>
      </c>
      <c r="AM3" s="170"/>
      <c r="AN3" s="169" t="s">
        <v>24</v>
      </c>
      <c r="AO3" s="170"/>
    </row>
    <row r="4" spans="1:41" x14ac:dyDescent="0.3">
      <c r="A4" s="166"/>
      <c r="B4" s="113" t="s">
        <v>43</v>
      </c>
      <c r="C4" s="113">
        <v>10</v>
      </c>
      <c r="D4" s="113"/>
      <c r="E4" s="113"/>
      <c r="F4" s="113" t="s">
        <v>43</v>
      </c>
      <c r="G4" s="113">
        <v>10</v>
      </c>
      <c r="H4" s="113" t="s">
        <v>43</v>
      </c>
      <c r="I4" s="113">
        <v>10</v>
      </c>
      <c r="J4" s="113" t="s">
        <v>43</v>
      </c>
      <c r="K4" s="113">
        <v>10</v>
      </c>
      <c r="L4" s="113" t="s">
        <v>43</v>
      </c>
      <c r="M4" s="113">
        <v>10</v>
      </c>
      <c r="N4" s="113" t="s">
        <v>43</v>
      </c>
      <c r="O4" s="113">
        <v>10</v>
      </c>
      <c r="P4" s="113" t="s">
        <v>43</v>
      </c>
      <c r="Q4" s="113">
        <v>10</v>
      </c>
      <c r="R4" s="113" t="s">
        <v>43</v>
      </c>
      <c r="S4" s="113">
        <v>10</v>
      </c>
      <c r="T4" s="113"/>
      <c r="U4" s="113"/>
      <c r="V4" s="113" t="s">
        <v>43</v>
      </c>
      <c r="W4" s="113">
        <v>10</v>
      </c>
      <c r="X4" s="113"/>
      <c r="Y4" s="113"/>
      <c r="Z4" s="113" t="s">
        <v>43</v>
      </c>
      <c r="AA4" s="113">
        <v>10</v>
      </c>
      <c r="AB4" s="113" t="s">
        <v>43</v>
      </c>
      <c r="AC4" s="113">
        <v>10</v>
      </c>
      <c r="AD4" s="113" t="s">
        <v>43</v>
      </c>
      <c r="AE4" s="113">
        <v>10</v>
      </c>
      <c r="AF4" s="113" t="s">
        <v>43</v>
      </c>
      <c r="AG4" s="113">
        <v>10</v>
      </c>
      <c r="AH4" s="113" t="s">
        <v>43</v>
      </c>
      <c r="AI4" s="113">
        <v>10</v>
      </c>
      <c r="AJ4" s="113"/>
      <c r="AK4" s="113"/>
      <c r="AL4" s="113" t="s">
        <v>43</v>
      </c>
      <c r="AM4" s="113">
        <v>10</v>
      </c>
      <c r="AN4" s="113" t="s">
        <v>43</v>
      </c>
      <c r="AO4" s="113">
        <v>10</v>
      </c>
    </row>
    <row r="5" spans="1:41" x14ac:dyDescent="0.3">
      <c r="A5" s="166"/>
      <c r="B5" s="113" t="s">
        <v>44</v>
      </c>
      <c r="C5" s="113">
        <v>15</v>
      </c>
      <c r="D5" s="113" t="s">
        <v>44</v>
      </c>
      <c r="E5" s="113">
        <v>15</v>
      </c>
      <c r="F5" s="113"/>
      <c r="G5" s="113"/>
      <c r="H5" s="113" t="s">
        <v>44</v>
      </c>
      <c r="I5" s="113">
        <v>15</v>
      </c>
      <c r="J5" s="113"/>
      <c r="K5" s="113"/>
      <c r="L5" s="113" t="s">
        <v>44</v>
      </c>
      <c r="M5" s="113">
        <v>20</v>
      </c>
      <c r="N5" s="113"/>
      <c r="O5" s="113"/>
      <c r="P5" s="113"/>
      <c r="Q5" s="113"/>
      <c r="R5" s="113" t="s">
        <v>44</v>
      </c>
      <c r="S5" s="113">
        <v>20</v>
      </c>
      <c r="T5" s="113"/>
      <c r="U5" s="113"/>
      <c r="V5" s="113" t="s">
        <v>44</v>
      </c>
      <c r="W5" s="113">
        <v>15</v>
      </c>
      <c r="X5" s="113" t="s">
        <v>44</v>
      </c>
      <c r="Y5" s="113">
        <v>15</v>
      </c>
      <c r="Z5" s="113"/>
      <c r="AA5" s="113"/>
      <c r="AB5" s="113" t="s">
        <v>44</v>
      </c>
      <c r="AC5" s="113">
        <v>20</v>
      </c>
      <c r="AD5" s="113"/>
      <c r="AE5" s="113"/>
      <c r="AF5" s="113" t="s">
        <v>44</v>
      </c>
      <c r="AG5" s="113">
        <v>20</v>
      </c>
      <c r="AH5" s="113"/>
      <c r="AI5" s="113"/>
      <c r="AJ5" s="113" t="s">
        <v>44</v>
      </c>
      <c r="AK5" s="113">
        <v>15</v>
      </c>
      <c r="AL5" s="113" t="s">
        <v>44</v>
      </c>
      <c r="AM5" s="113">
        <v>15</v>
      </c>
      <c r="AN5" s="113"/>
      <c r="AO5" s="113"/>
    </row>
    <row r="6" spans="1:41" x14ac:dyDescent="0.3">
      <c r="A6" s="166"/>
      <c r="B6" s="113" t="s">
        <v>75</v>
      </c>
      <c r="C6" s="113">
        <v>40</v>
      </c>
      <c r="D6" s="113"/>
      <c r="E6" s="113"/>
      <c r="F6" s="113"/>
      <c r="G6" s="113"/>
      <c r="H6" s="113" t="s">
        <v>156</v>
      </c>
      <c r="I6" s="113">
        <v>50</v>
      </c>
      <c r="J6" s="113"/>
      <c r="K6" s="113"/>
      <c r="L6" s="113" t="s">
        <v>75</v>
      </c>
      <c r="M6" s="113">
        <v>40</v>
      </c>
      <c r="N6" s="113"/>
      <c r="O6" s="113"/>
      <c r="P6" s="113"/>
      <c r="Q6" s="113"/>
      <c r="R6" s="113" t="s">
        <v>75</v>
      </c>
      <c r="S6" s="113">
        <v>40</v>
      </c>
      <c r="T6" s="113"/>
      <c r="U6" s="113"/>
      <c r="V6" s="113" t="s">
        <v>75</v>
      </c>
      <c r="W6" s="113">
        <v>40</v>
      </c>
      <c r="X6" s="113"/>
      <c r="Y6" s="113"/>
      <c r="Z6" s="113"/>
      <c r="AA6" s="113"/>
      <c r="AB6" s="113" t="s">
        <v>156</v>
      </c>
      <c r="AC6" s="113">
        <v>50</v>
      </c>
      <c r="AD6" s="113"/>
      <c r="AE6" s="113"/>
      <c r="AF6" s="113" t="s">
        <v>75</v>
      </c>
      <c r="AG6" s="113">
        <v>40</v>
      </c>
      <c r="AH6" s="113"/>
      <c r="AI6" s="113"/>
      <c r="AJ6" s="113"/>
      <c r="AK6" s="113"/>
      <c r="AL6" s="113" t="s">
        <v>75</v>
      </c>
      <c r="AM6" s="113">
        <v>40</v>
      </c>
      <c r="AN6" s="113"/>
      <c r="AO6" s="113"/>
    </row>
    <row r="7" spans="1:41" ht="49.5" x14ac:dyDescent="0.3">
      <c r="A7" s="166"/>
      <c r="B7" s="113" t="s">
        <v>600</v>
      </c>
      <c r="C7" s="113">
        <v>260</v>
      </c>
      <c r="D7" s="113" t="s">
        <v>496</v>
      </c>
      <c r="E7" s="113">
        <v>180</v>
      </c>
      <c r="F7" s="113" t="s">
        <v>497</v>
      </c>
      <c r="G7" s="113">
        <v>100</v>
      </c>
      <c r="H7" s="113" t="s">
        <v>446</v>
      </c>
      <c r="I7" s="113">
        <v>250</v>
      </c>
      <c r="J7" s="113" t="s">
        <v>184</v>
      </c>
      <c r="K7" s="113">
        <v>100</v>
      </c>
      <c r="L7" s="113" t="s">
        <v>480</v>
      </c>
      <c r="M7" s="113">
        <v>250</v>
      </c>
      <c r="N7" s="113" t="s">
        <v>498</v>
      </c>
      <c r="O7" s="113">
        <v>180</v>
      </c>
      <c r="P7" s="113" t="s">
        <v>461</v>
      </c>
      <c r="Q7" s="113">
        <v>100</v>
      </c>
      <c r="R7" s="113" t="s">
        <v>463</v>
      </c>
      <c r="S7" s="113">
        <v>250</v>
      </c>
      <c r="T7" s="113" t="s">
        <v>499</v>
      </c>
      <c r="U7" s="113">
        <v>100</v>
      </c>
      <c r="V7" s="113" t="s">
        <v>604</v>
      </c>
      <c r="W7" s="113">
        <v>260</v>
      </c>
      <c r="X7" s="113" t="s">
        <v>496</v>
      </c>
      <c r="Y7" s="113">
        <v>180</v>
      </c>
      <c r="Z7" s="113" t="s">
        <v>158</v>
      </c>
      <c r="AA7" s="113">
        <v>100</v>
      </c>
      <c r="AB7" s="113" t="s">
        <v>480</v>
      </c>
      <c r="AC7" s="113">
        <v>250</v>
      </c>
      <c r="AD7" s="113" t="s">
        <v>481</v>
      </c>
      <c r="AE7" s="113">
        <v>100</v>
      </c>
      <c r="AF7" s="113" t="s">
        <v>463</v>
      </c>
      <c r="AG7" s="113">
        <v>250</v>
      </c>
      <c r="AH7" s="113" t="s">
        <v>500</v>
      </c>
      <c r="AI7" s="113">
        <v>180</v>
      </c>
      <c r="AJ7" s="113" t="s">
        <v>587</v>
      </c>
      <c r="AK7" s="113">
        <v>280</v>
      </c>
      <c r="AL7" s="113" t="s">
        <v>626</v>
      </c>
      <c r="AM7" s="113">
        <v>260</v>
      </c>
      <c r="AN7" s="113" t="s">
        <v>501</v>
      </c>
      <c r="AO7" s="113">
        <v>100</v>
      </c>
    </row>
    <row r="8" spans="1:41" x14ac:dyDescent="0.3">
      <c r="A8" s="166"/>
      <c r="B8" s="113"/>
      <c r="C8" s="113"/>
      <c r="D8" s="113" t="s">
        <v>502</v>
      </c>
      <c r="E8" s="113">
        <v>30</v>
      </c>
      <c r="F8" s="113" t="s">
        <v>43</v>
      </c>
      <c r="G8" s="113">
        <v>5</v>
      </c>
      <c r="H8" s="113"/>
      <c r="I8" s="113"/>
      <c r="J8" s="113"/>
      <c r="K8" s="113"/>
      <c r="L8" s="113"/>
      <c r="M8" s="113"/>
      <c r="N8" s="113" t="s">
        <v>502</v>
      </c>
      <c r="O8" s="113">
        <v>50</v>
      </c>
      <c r="P8" s="113"/>
      <c r="Q8" s="113"/>
      <c r="R8" s="113"/>
      <c r="S8" s="113"/>
      <c r="T8" s="113" t="s">
        <v>43</v>
      </c>
      <c r="U8" s="113">
        <v>5</v>
      </c>
      <c r="V8" s="113"/>
      <c r="W8" s="113"/>
      <c r="X8" s="113" t="s">
        <v>502</v>
      </c>
      <c r="Y8" s="113">
        <v>30</v>
      </c>
      <c r="Z8" s="113"/>
      <c r="AA8" s="113"/>
      <c r="AB8" s="113"/>
      <c r="AC8" s="113"/>
      <c r="AD8" s="113"/>
      <c r="AE8" s="113"/>
      <c r="AF8" s="113"/>
      <c r="AG8" s="113"/>
      <c r="AH8" s="113" t="s">
        <v>502</v>
      </c>
      <c r="AI8" s="113">
        <v>30</v>
      </c>
      <c r="AJ8" s="113"/>
      <c r="AK8" s="113"/>
      <c r="AL8" s="113"/>
      <c r="AM8" s="113"/>
      <c r="AN8" s="113" t="s">
        <v>43</v>
      </c>
      <c r="AO8" s="113">
        <v>5</v>
      </c>
    </row>
    <row r="9" spans="1:41" ht="33" x14ac:dyDescent="0.3">
      <c r="A9" s="166"/>
      <c r="B9" s="113"/>
      <c r="C9" s="113"/>
      <c r="D9" s="113"/>
      <c r="E9" s="113"/>
      <c r="F9" s="113" t="s">
        <v>153</v>
      </c>
      <c r="G9" s="113">
        <v>180</v>
      </c>
      <c r="H9" s="113"/>
      <c r="I9" s="113"/>
      <c r="J9" s="113" t="s">
        <v>452</v>
      </c>
      <c r="K9" s="113">
        <v>180</v>
      </c>
      <c r="L9" s="113"/>
      <c r="M9" s="113"/>
      <c r="N9" s="113"/>
      <c r="O9" s="113"/>
      <c r="P9" s="113" t="s">
        <v>47</v>
      </c>
      <c r="Q9" s="113">
        <v>180</v>
      </c>
      <c r="R9" s="113"/>
      <c r="S9" s="113"/>
      <c r="T9" s="113" t="s">
        <v>177</v>
      </c>
      <c r="U9" s="113">
        <v>180</v>
      </c>
      <c r="V9" s="113"/>
      <c r="W9" s="113"/>
      <c r="X9" s="113"/>
      <c r="Y9" s="113"/>
      <c r="Z9" s="113" t="s">
        <v>448</v>
      </c>
      <c r="AA9" s="113">
        <v>180</v>
      </c>
      <c r="AB9" s="113"/>
      <c r="AC9" s="113"/>
      <c r="AD9" s="113" t="s">
        <v>441</v>
      </c>
      <c r="AE9" s="113">
        <v>180</v>
      </c>
      <c r="AF9" s="113"/>
      <c r="AG9" s="113"/>
      <c r="AH9" s="113"/>
      <c r="AI9" s="113"/>
      <c r="AJ9" s="113"/>
      <c r="AK9" s="113"/>
      <c r="AL9" s="113"/>
      <c r="AM9" s="113"/>
      <c r="AN9" s="113" t="s">
        <v>47</v>
      </c>
      <c r="AO9" s="113">
        <v>180</v>
      </c>
    </row>
    <row r="10" spans="1:41" ht="33" x14ac:dyDescent="0.3">
      <c r="A10" s="166"/>
      <c r="B10" s="113" t="s">
        <v>11</v>
      </c>
      <c r="C10" s="113">
        <v>200</v>
      </c>
      <c r="D10" s="113" t="s">
        <v>25</v>
      </c>
      <c r="E10" s="113">
        <v>200</v>
      </c>
      <c r="F10" s="113" t="s">
        <v>52</v>
      </c>
      <c r="G10" s="113">
        <v>200</v>
      </c>
      <c r="H10" s="113" t="s">
        <v>11</v>
      </c>
      <c r="I10" s="113">
        <v>200</v>
      </c>
      <c r="J10" s="113" t="s">
        <v>385</v>
      </c>
      <c r="K10" s="113">
        <v>200</v>
      </c>
      <c r="L10" s="113" t="s">
        <v>55</v>
      </c>
      <c r="M10" s="113">
        <v>200</v>
      </c>
      <c r="N10" s="113" t="s">
        <v>25</v>
      </c>
      <c r="O10" s="113">
        <v>200</v>
      </c>
      <c r="P10" s="113" t="s">
        <v>52</v>
      </c>
      <c r="Q10" s="113">
        <v>200</v>
      </c>
      <c r="R10" s="113" t="s">
        <v>11</v>
      </c>
      <c r="S10" s="113">
        <v>200</v>
      </c>
      <c r="T10" s="113" t="s">
        <v>55</v>
      </c>
      <c r="U10" s="113">
        <v>200</v>
      </c>
      <c r="V10" s="113" t="s">
        <v>11</v>
      </c>
      <c r="W10" s="113">
        <v>200</v>
      </c>
      <c r="X10" s="113" t="s">
        <v>25</v>
      </c>
      <c r="Y10" s="113">
        <v>200</v>
      </c>
      <c r="Z10" s="113" t="s">
        <v>52</v>
      </c>
      <c r="AA10" s="113">
        <v>200</v>
      </c>
      <c r="AB10" s="113" t="s">
        <v>11</v>
      </c>
      <c r="AC10" s="113">
        <v>200</v>
      </c>
      <c r="AD10" s="113" t="s">
        <v>385</v>
      </c>
      <c r="AE10" s="113">
        <v>200</v>
      </c>
      <c r="AF10" s="113" t="s">
        <v>55</v>
      </c>
      <c r="AG10" s="113">
        <v>200</v>
      </c>
      <c r="AH10" s="113" t="s">
        <v>25</v>
      </c>
      <c r="AI10" s="113">
        <v>200</v>
      </c>
      <c r="AJ10" s="113" t="s">
        <v>52</v>
      </c>
      <c r="AK10" s="113">
        <v>200</v>
      </c>
      <c r="AL10" s="113" t="s">
        <v>11</v>
      </c>
      <c r="AM10" s="113">
        <v>200</v>
      </c>
      <c r="AN10" s="113" t="s">
        <v>55</v>
      </c>
      <c r="AO10" s="113">
        <v>200</v>
      </c>
    </row>
    <row r="11" spans="1:41" x14ac:dyDescent="0.3">
      <c r="A11" s="166"/>
      <c r="B11" s="113" t="s">
        <v>426</v>
      </c>
      <c r="C11" s="113">
        <v>40</v>
      </c>
      <c r="D11" s="113" t="s">
        <v>426</v>
      </c>
      <c r="E11" s="113">
        <v>40</v>
      </c>
      <c r="F11" s="113" t="s">
        <v>426</v>
      </c>
      <c r="G11" s="113">
        <v>40</v>
      </c>
      <c r="H11" s="113" t="s">
        <v>426</v>
      </c>
      <c r="I11" s="113">
        <v>40</v>
      </c>
      <c r="J11" s="113" t="s">
        <v>426</v>
      </c>
      <c r="K11" s="113">
        <v>40</v>
      </c>
      <c r="L11" s="113" t="s">
        <v>426</v>
      </c>
      <c r="M11" s="113">
        <v>50</v>
      </c>
      <c r="N11" s="113" t="s">
        <v>426</v>
      </c>
      <c r="O11" s="113">
        <v>40</v>
      </c>
      <c r="P11" s="113" t="s">
        <v>426</v>
      </c>
      <c r="Q11" s="113">
        <v>40</v>
      </c>
      <c r="R11" s="113" t="s">
        <v>426</v>
      </c>
      <c r="S11" s="113">
        <v>50</v>
      </c>
      <c r="T11" s="113" t="s">
        <v>426</v>
      </c>
      <c r="U11" s="113">
        <v>40</v>
      </c>
      <c r="V11" s="113" t="s">
        <v>426</v>
      </c>
      <c r="W11" s="113">
        <v>40</v>
      </c>
      <c r="X11" s="113" t="s">
        <v>426</v>
      </c>
      <c r="Y11" s="113">
        <v>40</v>
      </c>
      <c r="Z11" s="113" t="s">
        <v>426</v>
      </c>
      <c r="AA11" s="113">
        <v>70</v>
      </c>
      <c r="AB11" s="113" t="s">
        <v>426</v>
      </c>
      <c r="AC11" s="113">
        <v>40</v>
      </c>
      <c r="AD11" s="113" t="s">
        <v>426</v>
      </c>
      <c r="AE11" s="113">
        <v>40</v>
      </c>
      <c r="AF11" s="113" t="s">
        <v>426</v>
      </c>
      <c r="AG11" s="113">
        <v>50</v>
      </c>
      <c r="AH11" s="113" t="s">
        <v>426</v>
      </c>
      <c r="AI11" s="113">
        <v>50</v>
      </c>
      <c r="AJ11" s="113" t="s">
        <v>426</v>
      </c>
      <c r="AK11" s="113">
        <v>40</v>
      </c>
      <c r="AL11" s="113" t="s">
        <v>426</v>
      </c>
      <c r="AM11" s="113">
        <v>30</v>
      </c>
      <c r="AN11" s="113" t="s">
        <v>426</v>
      </c>
      <c r="AO11" s="113">
        <v>30</v>
      </c>
    </row>
    <row r="12" spans="1:41" x14ac:dyDescent="0.3">
      <c r="A12" s="166"/>
      <c r="B12" s="113" t="s">
        <v>45</v>
      </c>
      <c r="C12" s="113">
        <v>100</v>
      </c>
      <c r="D12" s="113" t="s">
        <v>51</v>
      </c>
      <c r="E12" s="113">
        <v>100</v>
      </c>
      <c r="F12" s="113" t="s">
        <v>45</v>
      </c>
      <c r="G12" s="113">
        <v>100</v>
      </c>
      <c r="H12" s="113" t="s">
        <v>51</v>
      </c>
      <c r="I12" s="113">
        <v>100</v>
      </c>
      <c r="J12" s="113" t="s">
        <v>45</v>
      </c>
      <c r="K12" s="113">
        <v>100</v>
      </c>
      <c r="L12" s="113" t="s">
        <v>51</v>
      </c>
      <c r="M12" s="113">
        <v>100</v>
      </c>
      <c r="N12" s="113" t="s">
        <v>45</v>
      </c>
      <c r="O12" s="113">
        <v>100</v>
      </c>
      <c r="P12" s="113" t="s">
        <v>51</v>
      </c>
      <c r="Q12" s="113">
        <v>100</v>
      </c>
      <c r="R12" s="113" t="s">
        <v>45</v>
      </c>
      <c r="S12" s="113">
        <v>100</v>
      </c>
      <c r="T12" s="113" t="s">
        <v>51</v>
      </c>
      <c r="U12" s="113">
        <v>100</v>
      </c>
      <c r="V12" s="113" t="s">
        <v>45</v>
      </c>
      <c r="W12" s="113">
        <v>100</v>
      </c>
      <c r="X12" s="113" t="s">
        <v>51</v>
      </c>
      <c r="Y12" s="113">
        <v>100</v>
      </c>
      <c r="Z12" s="113" t="s">
        <v>45</v>
      </c>
      <c r="AA12" s="113">
        <v>100</v>
      </c>
      <c r="AB12" s="113" t="s">
        <v>51</v>
      </c>
      <c r="AC12" s="113">
        <v>100</v>
      </c>
      <c r="AD12" s="113" t="s">
        <v>45</v>
      </c>
      <c r="AE12" s="113">
        <v>100</v>
      </c>
      <c r="AF12" s="113" t="s">
        <v>51</v>
      </c>
      <c r="AG12" s="113">
        <v>100</v>
      </c>
      <c r="AH12" s="113" t="s">
        <v>45</v>
      </c>
      <c r="AI12" s="113">
        <v>100</v>
      </c>
      <c r="AJ12" s="113" t="s">
        <v>51</v>
      </c>
      <c r="AK12" s="113">
        <v>100</v>
      </c>
      <c r="AL12" s="113" t="s">
        <v>45</v>
      </c>
      <c r="AM12" s="113">
        <v>100</v>
      </c>
      <c r="AN12" s="113" t="s">
        <v>51</v>
      </c>
      <c r="AO12" s="113">
        <v>100</v>
      </c>
    </row>
    <row r="13" spans="1:41" x14ac:dyDescent="0.3">
      <c r="A13" s="167"/>
      <c r="B13" s="113"/>
      <c r="C13" s="113">
        <f>SUM(C4:C12)</f>
        <v>665</v>
      </c>
      <c r="D13" s="113"/>
      <c r="E13" s="113">
        <f>SUM(E4:E12)</f>
        <v>565</v>
      </c>
      <c r="F13" s="113"/>
      <c r="G13" s="113">
        <f>SUM(G4:G12)</f>
        <v>635</v>
      </c>
      <c r="H13" s="113"/>
      <c r="I13" s="113">
        <f>SUM(I4:I12)</f>
        <v>665</v>
      </c>
      <c r="J13" s="113"/>
      <c r="K13" s="113">
        <f>SUM(K4:K12)</f>
        <v>630</v>
      </c>
      <c r="L13" s="113"/>
      <c r="M13" s="113">
        <f>SUM(M4:M12)</f>
        <v>670</v>
      </c>
      <c r="N13" s="113"/>
      <c r="O13" s="113">
        <f>SUM(O4:O12)</f>
        <v>580</v>
      </c>
      <c r="P13" s="113"/>
      <c r="Q13" s="113">
        <f>SUM(Q4:Q12)</f>
        <v>630</v>
      </c>
      <c r="R13" s="113"/>
      <c r="S13" s="113">
        <f>SUM(S4:S12)</f>
        <v>670</v>
      </c>
      <c r="T13" s="113"/>
      <c r="U13" s="113">
        <f>SUM(U4:U12)</f>
        <v>625</v>
      </c>
      <c r="V13" s="113"/>
      <c r="W13" s="113">
        <f>SUM(W4:W12)</f>
        <v>665</v>
      </c>
      <c r="X13" s="113"/>
      <c r="Y13" s="113">
        <f>SUM(Y4:Y12)</f>
        <v>565</v>
      </c>
      <c r="Z13" s="113"/>
      <c r="AA13" s="113">
        <f>SUM(AA4:AA12)</f>
        <v>660</v>
      </c>
      <c r="AB13" s="113"/>
      <c r="AC13" s="113">
        <f>SUM(AC4:AC12)</f>
        <v>670</v>
      </c>
      <c r="AD13" s="113"/>
      <c r="AE13" s="113">
        <f>SUM(AE4:AE12)</f>
        <v>630</v>
      </c>
      <c r="AF13" s="113"/>
      <c r="AG13" s="113">
        <f>SUM(AG4:AG12)</f>
        <v>670</v>
      </c>
      <c r="AH13" s="113"/>
      <c r="AI13" s="113">
        <f>SUM(AI4:AI12)</f>
        <v>570</v>
      </c>
      <c r="AJ13" s="113"/>
      <c r="AK13" s="113">
        <f>SUM(AK4:AK12)</f>
        <v>635</v>
      </c>
      <c r="AL13" s="113"/>
      <c r="AM13" s="113">
        <f>SUM(AM4:AM12)</f>
        <v>655</v>
      </c>
      <c r="AN13" s="113"/>
      <c r="AO13" s="113">
        <f>SUM(AO4:AO12)</f>
        <v>625</v>
      </c>
    </row>
    <row r="14" spans="1:41" ht="82.5" x14ac:dyDescent="0.3">
      <c r="A14" s="165" t="s">
        <v>13</v>
      </c>
      <c r="B14" s="113" t="s">
        <v>143</v>
      </c>
      <c r="C14" s="113">
        <v>100</v>
      </c>
      <c r="D14" s="113" t="s">
        <v>150</v>
      </c>
      <c r="E14" s="113">
        <v>100</v>
      </c>
      <c r="F14" s="113" t="s">
        <v>168</v>
      </c>
      <c r="G14" s="113">
        <v>100</v>
      </c>
      <c r="H14" s="113" t="s">
        <v>162</v>
      </c>
      <c r="I14" s="113">
        <v>100</v>
      </c>
      <c r="J14" s="113" t="s">
        <v>157</v>
      </c>
      <c r="K14" s="113">
        <v>100</v>
      </c>
      <c r="L14" s="113" t="s">
        <v>166</v>
      </c>
      <c r="M14" s="113">
        <v>100</v>
      </c>
      <c r="N14" s="113" t="s">
        <v>185</v>
      </c>
      <c r="O14" s="113">
        <v>100</v>
      </c>
      <c r="P14" s="113" t="s">
        <v>150</v>
      </c>
      <c r="Q14" s="113">
        <v>100</v>
      </c>
      <c r="R14" s="113" t="s">
        <v>175</v>
      </c>
      <c r="S14" s="113">
        <v>100</v>
      </c>
      <c r="T14" s="113" t="s">
        <v>178</v>
      </c>
      <c r="U14" s="113">
        <v>100</v>
      </c>
      <c r="V14" s="113" t="s">
        <v>179</v>
      </c>
      <c r="W14" s="113">
        <v>100</v>
      </c>
      <c r="X14" s="113" t="s">
        <v>181</v>
      </c>
      <c r="Y14" s="113">
        <v>100</v>
      </c>
      <c r="Z14" s="113" t="s">
        <v>162</v>
      </c>
      <c r="AA14" s="113">
        <v>100</v>
      </c>
      <c r="AB14" s="113" t="s">
        <v>503</v>
      </c>
      <c r="AC14" s="113">
        <v>100</v>
      </c>
      <c r="AD14" s="113" t="s">
        <v>172</v>
      </c>
      <c r="AE14" s="113">
        <v>100</v>
      </c>
      <c r="AF14" s="113" t="s">
        <v>185</v>
      </c>
      <c r="AG14" s="113">
        <v>100</v>
      </c>
      <c r="AH14" s="113" t="s">
        <v>189</v>
      </c>
      <c r="AI14" s="113">
        <v>100</v>
      </c>
      <c r="AJ14" s="113" t="s">
        <v>162</v>
      </c>
      <c r="AK14" s="113">
        <v>100</v>
      </c>
      <c r="AL14" s="113" t="s">
        <v>150</v>
      </c>
      <c r="AM14" s="113">
        <v>100</v>
      </c>
      <c r="AN14" s="113" t="s">
        <v>178</v>
      </c>
      <c r="AO14" s="113">
        <v>100</v>
      </c>
    </row>
    <row r="15" spans="1:41" ht="66" x14ac:dyDescent="0.3">
      <c r="A15" s="166"/>
      <c r="B15" s="113" t="s">
        <v>627</v>
      </c>
      <c r="C15" s="113">
        <v>275</v>
      </c>
      <c r="D15" s="113" t="s">
        <v>603</v>
      </c>
      <c r="E15" s="113">
        <v>260</v>
      </c>
      <c r="F15" s="113" t="s">
        <v>628</v>
      </c>
      <c r="G15" s="113">
        <v>275</v>
      </c>
      <c r="H15" s="113" t="s">
        <v>629</v>
      </c>
      <c r="I15" s="113">
        <v>275</v>
      </c>
      <c r="J15" s="113" t="s">
        <v>615</v>
      </c>
      <c r="K15" s="113">
        <v>265</v>
      </c>
      <c r="L15" s="113" t="s">
        <v>631</v>
      </c>
      <c r="M15" s="113">
        <v>265</v>
      </c>
      <c r="N15" s="113" t="s">
        <v>628</v>
      </c>
      <c r="O15" s="113">
        <v>275</v>
      </c>
      <c r="P15" s="113" t="s">
        <v>603</v>
      </c>
      <c r="Q15" s="113">
        <v>260</v>
      </c>
      <c r="R15" s="113" t="s">
        <v>574</v>
      </c>
      <c r="S15" s="113">
        <v>275</v>
      </c>
      <c r="T15" s="113" t="s">
        <v>632</v>
      </c>
      <c r="U15" s="113">
        <v>265</v>
      </c>
      <c r="V15" s="113" t="s">
        <v>630</v>
      </c>
      <c r="W15" s="113">
        <v>275</v>
      </c>
      <c r="X15" s="113" t="s">
        <v>629</v>
      </c>
      <c r="Y15" s="113">
        <v>275</v>
      </c>
      <c r="Z15" s="113" t="s">
        <v>603</v>
      </c>
      <c r="AA15" s="113">
        <v>260</v>
      </c>
      <c r="AB15" s="113" t="s">
        <v>627</v>
      </c>
      <c r="AC15" s="113">
        <v>275</v>
      </c>
      <c r="AD15" s="113" t="s">
        <v>607</v>
      </c>
      <c r="AE15" s="113">
        <v>260</v>
      </c>
      <c r="AF15" s="113" t="s">
        <v>627</v>
      </c>
      <c r="AG15" s="113">
        <v>275</v>
      </c>
      <c r="AH15" s="113" t="s">
        <v>632</v>
      </c>
      <c r="AI15" s="113">
        <v>265</v>
      </c>
      <c r="AJ15" s="113" t="s">
        <v>615</v>
      </c>
      <c r="AK15" s="113">
        <v>265</v>
      </c>
      <c r="AL15" s="113" t="s">
        <v>608</v>
      </c>
      <c r="AM15" s="113">
        <v>275</v>
      </c>
      <c r="AN15" s="113" t="s">
        <v>625</v>
      </c>
      <c r="AO15" s="113">
        <v>265</v>
      </c>
    </row>
    <row r="16" spans="1:41" ht="33" x14ac:dyDescent="0.3">
      <c r="A16" s="166"/>
      <c r="B16" s="113" t="s">
        <v>504</v>
      </c>
      <c r="C16" s="113">
        <v>100</v>
      </c>
      <c r="D16" s="113" t="s">
        <v>505</v>
      </c>
      <c r="E16" s="113">
        <v>100</v>
      </c>
      <c r="F16" s="113" t="s">
        <v>499</v>
      </c>
      <c r="G16" s="113">
        <v>100</v>
      </c>
      <c r="H16" s="113" t="s">
        <v>158</v>
      </c>
      <c r="I16" s="113">
        <v>100</v>
      </c>
      <c r="J16" s="113" t="s">
        <v>506</v>
      </c>
      <c r="K16" s="113">
        <v>100</v>
      </c>
      <c r="L16" s="113" t="s">
        <v>481</v>
      </c>
      <c r="M16" s="113">
        <v>100</v>
      </c>
      <c r="N16" s="113" t="s">
        <v>587</v>
      </c>
      <c r="O16" s="113">
        <v>280</v>
      </c>
      <c r="P16" s="113" t="s">
        <v>507</v>
      </c>
      <c r="Q16" s="113">
        <v>100</v>
      </c>
      <c r="R16" s="113" t="s">
        <v>508</v>
      </c>
      <c r="S16" s="113">
        <v>100</v>
      </c>
      <c r="T16" s="113" t="s">
        <v>359</v>
      </c>
      <c r="U16" s="113">
        <v>100</v>
      </c>
      <c r="V16" s="113" t="s">
        <v>509</v>
      </c>
      <c r="W16" s="113">
        <v>100</v>
      </c>
      <c r="X16" s="113" t="s">
        <v>359</v>
      </c>
      <c r="Y16" s="113">
        <v>100</v>
      </c>
      <c r="Z16" s="113" t="s">
        <v>507</v>
      </c>
      <c r="AA16" s="113">
        <v>100</v>
      </c>
      <c r="AB16" s="113" t="s">
        <v>182</v>
      </c>
      <c r="AC16" s="113">
        <v>280</v>
      </c>
      <c r="AD16" s="113" t="s">
        <v>359</v>
      </c>
      <c r="AE16" s="113">
        <v>100</v>
      </c>
      <c r="AF16" s="113" t="s">
        <v>499</v>
      </c>
      <c r="AG16" s="113">
        <v>100</v>
      </c>
      <c r="AH16" s="113" t="s">
        <v>359</v>
      </c>
      <c r="AI16" s="113">
        <v>100</v>
      </c>
      <c r="AJ16" s="113" t="s">
        <v>507</v>
      </c>
      <c r="AK16" s="113">
        <v>100</v>
      </c>
      <c r="AL16" s="113" t="s">
        <v>158</v>
      </c>
      <c r="AM16" s="113">
        <v>100</v>
      </c>
      <c r="AN16" s="113" t="s">
        <v>506</v>
      </c>
      <c r="AO16" s="113">
        <v>100</v>
      </c>
    </row>
    <row r="17" spans="1:41" x14ac:dyDescent="0.3">
      <c r="A17" s="166"/>
      <c r="B17" s="113"/>
      <c r="C17" s="113"/>
      <c r="D17" s="113"/>
      <c r="E17" s="113"/>
      <c r="F17" s="113" t="s">
        <v>43</v>
      </c>
      <c r="G17" s="113">
        <v>5</v>
      </c>
      <c r="H17" s="113"/>
      <c r="I17" s="113"/>
      <c r="J17" s="113"/>
      <c r="K17" s="113"/>
      <c r="L17" s="113" t="s">
        <v>43</v>
      </c>
      <c r="M17" s="113">
        <v>5</v>
      </c>
      <c r="N17" s="113"/>
      <c r="O17" s="113"/>
      <c r="P17" s="113" t="s">
        <v>43</v>
      </c>
      <c r="Q17" s="113">
        <v>5</v>
      </c>
      <c r="R17" s="113" t="s">
        <v>43</v>
      </c>
      <c r="S17" s="113">
        <v>5</v>
      </c>
      <c r="T17" s="113" t="s">
        <v>43</v>
      </c>
      <c r="U17" s="113">
        <v>5</v>
      </c>
      <c r="V17" s="113" t="s">
        <v>43</v>
      </c>
      <c r="W17" s="113">
        <v>5</v>
      </c>
      <c r="X17" s="113" t="s">
        <v>43</v>
      </c>
      <c r="Y17" s="113">
        <v>5</v>
      </c>
      <c r="Z17" s="113" t="s">
        <v>43</v>
      </c>
      <c r="AA17" s="113">
        <v>5</v>
      </c>
      <c r="AB17" s="113"/>
      <c r="AC17" s="113"/>
      <c r="AD17" s="113" t="s">
        <v>43</v>
      </c>
      <c r="AE17" s="113">
        <v>5</v>
      </c>
      <c r="AF17" s="113" t="s">
        <v>43</v>
      </c>
      <c r="AG17" s="113">
        <v>5</v>
      </c>
      <c r="AH17" s="113" t="s">
        <v>43</v>
      </c>
      <c r="AI17" s="113">
        <v>5</v>
      </c>
      <c r="AJ17" s="113" t="s">
        <v>43</v>
      </c>
      <c r="AK17" s="113">
        <v>5</v>
      </c>
      <c r="AL17" s="113"/>
      <c r="AM17" s="113"/>
      <c r="AN17" s="113"/>
      <c r="AO17" s="113"/>
    </row>
    <row r="18" spans="1:41" ht="33" x14ac:dyDescent="0.3">
      <c r="A18" s="166"/>
      <c r="B18" s="113" t="s">
        <v>47</v>
      </c>
      <c r="C18" s="113">
        <v>180</v>
      </c>
      <c r="D18" s="113" t="s">
        <v>174</v>
      </c>
      <c r="E18" s="113">
        <v>180</v>
      </c>
      <c r="F18" s="113" t="s">
        <v>441</v>
      </c>
      <c r="G18" s="113">
        <v>180</v>
      </c>
      <c r="H18" s="113" t="s">
        <v>448</v>
      </c>
      <c r="I18" s="113">
        <v>180</v>
      </c>
      <c r="J18" s="113" t="s">
        <v>400</v>
      </c>
      <c r="K18" s="113">
        <v>180</v>
      </c>
      <c r="L18" s="113" t="s">
        <v>47</v>
      </c>
      <c r="M18" s="113">
        <v>180</v>
      </c>
      <c r="N18" s="113"/>
      <c r="O18" s="113"/>
      <c r="P18" s="113" t="s">
        <v>174</v>
      </c>
      <c r="Q18" s="113">
        <v>180</v>
      </c>
      <c r="R18" s="113" t="s">
        <v>441</v>
      </c>
      <c r="S18" s="113">
        <v>180</v>
      </c>
      <c r="T18" s="113" t="s">
        <v>448</v>
      </c>
      <c r="U18" s="113">
        <v>180</v>
      </c>
      <c r="V18" s="113" t="s">
        <v>47</v>
      </c>
      <c r="W18" s="113">
        <v>180</v>
      </c>
      <c r="X18" s="113" t="s">
        <v>174</v>
      </c>
      <c r="Y18" s="113">
        <v>180</v>
      </c>
      <c r="Z18" s="113" t="s">
        <v>441</v>
      </c>
      <c r="AA18" s="113">
        <v>180</v>
      </c>
      <c r="AB18" s="113"/>
      <c r="AC18" s="113"/>
      <c r="AD18" s="113" t="s">
        <v>47</v>
      </c>
      <c r="AE18" s="113">
        <v>180</v>
      </c>
      <c r="AF18" s="113" t="s">
        <v>177</v>
      </c>
      <c r="AG18" s="113">
        <v>180</v>
      </c>
      <c r="AH18" s="113" t="s">
        <v>448</v>
      </c>
      <c r="AI18" s="113">
        <v>180</v>
      </c>
      <c r="AJ18" s="113" t="s">
        <v>174</v>
      </c>
      <c r="AK18" s="113">
        <v>180</v>
      </c>
      <c r="AL18" s="113" t="s">
        <v>441</v>
      </c>
      <c r="AM18" s="113">
        <v>180</v>
      </c>
      <c r="AN18" s="113" t="s">
        <v>153</v>
      </c>
      <c r="AO18" s="113">
        <v>180</v>
      </c>
    </row>
    <row r="19" spans="1:41" ht="33" x14ac:dyDescent="0.3">
      <c r="A19" s="166"/>
      <c r="B19" s="113" t="s">
        <v>48</v>
      </c>
      <c r="C19" s="113">
        <v>200</v>
      </c>
      <c r="D19" s="113" t="s">
        <v>59</v>
      </c>
      <c r="E19" s="113">
        <v>200</v>
      </c>
      <c r="F19" s="113" t="s">
        <v>53</v>
      </c>
      <c r="G19" s="113">
        <v>200</v>
      </c>
      <c r="H19" s="113" t="s">
        <v>54</v>
      </c>
      <c r="I19" s="113">
        <v>200</v>
      </c>
      <c r="J19" s="113" t="s">
        <v>84</v>
      </c>
      <c r="K19" s="113">
        <v>200</v>
      </c>
      <c r="L19" s="113" t="s">
        <v>56</v>
      </c>
      <c r="M19" s="113">
        <v>200</v>
      </c>
      <c r="N19" s="113" t="s">
        <v>58</v>
      </c>
      <c r="O19" s="113">
        <v>200</v>
      </c>
      <c r="P19" s="113" t="s">
        <v>48</v>
      </c>
      <c r="Q19" s="113">
        <v>200</v>
      </c>
      <c r="R19" s="113" t="s">
        <v>59</v>
      </c>
      <c r="S19" s="113">
        <v>200</v>
      </c>
      <c r="T19" s="113" t="s">
        <v>510</v>
      </c>
      <c r="U19" s="113">
        <v>200</v>
      </c>
      <c r="V19" s="113" t="s">
        <v>48</v>
      </c>
      <c r="W19" s="113">
        <v>200</v>
      </c>
      <c r="X19" s="113" t="s">
        <v>59</v>
      </c>
      <c r="Y19" s="113">
        <v>200</v>
      </c>
      <c r="Z19" s="113" t="s">
        <v>53</v>
      </c>
      <c r="AA19" s="113">
        <v>200</v>
      </c>
      <c r="AB19" s="113" t="s">
        <v>54</v>
      </c>
      <c r="AC19" s="113">
        <v>200</v>
      </c>
      <c r="AD19" s="113" t="s">
        <v>84</v>
      </c>
      <c r="AE19" s="113">
        <v>200</v>
      </c>
      <c r="AF19" s="113" t="s">
        <v>56</v>
      </c>
      <c r="AG19" s="113">
        <v>200</v>
      </c>
      <c r="AH19" s="113" t="s">
        <v>58</v>
      </c>
      <c r="AI19" s="113">
        <v>200</v>
      </c>
      <c r="AJ19" s="113" t="s">
        <v>48</v>
      </c>
      <c r="AK19" s="113">
        <v>200</v>
      </c>
      <c r="AL19" s="113" t="s">
        <v>59</v>
      </c>
      <c r="AM19" s="113">
        <v>200</v>
      </c>
      <c r="AN19" s="113" t="s">
        <v>510</v>
      </c>
      <c r="AO19" s="113">
        <v>200</v>
      </c>
    </row>
    <row r="20" spans="1:41" x14ac:dyDescent="0.3">
      <c r="A20" s="166"/>
      <c r="B20" s="113" t="s">
        <v>426</v>
      </c>
      <c r="C20" s="113">
        <v>80</v>
      </c>
      <c r="D20" s="113" t="s">
        <v>426</v>
      </c>
      <c r="E20" s="113">
        <v>90</v>
      </c>
      <c r="F20" s="113" t="s">
        <v>426</v>
      </c>
      <c r="G20" s="113">
        <v>80</v>
      </c>
      <c r="H20" s="113" t="s">
        <v>426</v>
      </c>
      <c r="I20" s="113">
        <v>120</v>
      </c>
      <c r="J20" s="113" t="s">
        <v>426</v>
      </c>
      <c r="K20" s="113">
        <v>90</v>
      </c>
      <c r="L20" s="113" t="s">
        <v>426</v>
      </c>
      <c r="M20" s="113">
        <v>70</v>
      </c>
      <c r="N20" s="113" t="s">
        <v>426</v>
      </c>
      <c r="O20" s="113">
        <v>60</v>
      </c>
      <c r="P20" s="113" t="s">
        <v>426</v>
      </c>
      <c r="Q20" s="113">
        <v>70</v>
      </c>
      <c r="R20" s="113" t="s">
        <v>426</v>
      </c>
      <c r="S20" s="113">
        <v>90</v>
      </c>
      <c r="T20" s="113" t="s">
        <v>426</v>
      </c>
      <c r="U20" s="113">
        <v>120</v>
      </c>
      <c r="V20" s="113" t="s">
        <v>426</v>
      </c>
      <c r="W20" s="113">
        <v>70</v>
      </c>
      <c r="X20" s="113" t="s">
        <v>426</v>
      </c>
      <c r="Y20" s="113">
        <v>120</v>
      </c>
      <c r="Z20" s="113" t="s">
        <v>426</v>
      </c>
      <c r="AA20" s="113">
        <v>70</v>
      </c>
      <c r="AB20" s="113" t="s">
        <v>426</v>
      </c>
      <c r="AC20" s="113">
        <v>60</v>
      </c>
      <c r="AD20" s="113" t="s">
        <v>426</v>
      </c>
      <c r="AE20" s="113">
        <v>120</v>
      </c>
      <c r="AF20" s="113" t="s">
        <v>426</v>
      </c>
      <c r="AG20" s="113">
        <v>60</v>
      </c>
      <c r="AH20" s="113" t="s">
        <v>426</v>
      </c>
      <c r="AI20" s="113">
        <v>90</v>
      </c>
      <c r="AJ20" s="113" t="s">
        <v>426</v>
      </c>
      <c r="AK20" s="113">
        <v>70</v>
      </c>
      <c r="AL20" s="113" t="s">
        <v>426</v>
      </c>
      <c r="AM20" s="113">
        <v>90</v>
      </c>
      <c r="AN20" s="113" t="s">
        <v>426</v>
      </c>
      <c r="AO20" s="113">
        <v>90</v>
      </c>
    </row>
    <row r="21" spans="1:41" x14ac:dyDescent="0.3">
      <c r="A21" s="166"/>
      <c r="B21" s="113" t="s">
        <v>51</v>
      </c>
      <c r="C21" s="113">
        <v>100</v>
      </c>
      <c r="D21" s="113" t="s">
        <v>45</v>
      </c>
      <c r="E21" s="113">
        <v>100</v>
      </c>
      <c r="F21" s="113" t="s">
        <v>51</v>
      </c>
      <c r="G21" s="113">
        <v>100</v>
      </c>
      <c r="H21" s="113" t="s">
        <v>45</v>
      </c>
      <c r="I21" s="113">
        <v>100</v>
      </c>
      <c r="J21" s="113" t="s">
        <v>51</v>
      </c>
      <c r="K21" s="113">
        <v>100</v>
      </c>
      <c r="L21" s="113" t="s">
        <v>45</v>
      </c>
      <c r="M21" s="113">
        <v>100</v>
      </c>
      <c r="N21" s="113" t="s">
        <v>51</v>
      </c>
      <c r="O21" s="113">
        <v>100</v>
      </c>
      <c r="P21" s="113" t="s">
        <v>45</v>
      </c>
      <c r="Q21" s="113">
        <v>100</v>
      </c>
      <c r="R21" s="113" t="s">
        <v>51</v>
      </c>
      <c r="S21" s="113">
        <v>100</v>
      </c>
      <c r="T21" s="113" t="s">
        <v>45</v>
      </c>
      <c r="U21" s="113">
        <v>100</v>
      </c>
      <c r="V21" s="113" t="s">
        <v>51</v>
      </c>
      <c r="W21" s="113">
        <v>100</v>
      </c>
      <c r="X21" s="113" t="s">
        <v>45</v>
      </c>
      <c r="Y21" s="113">
        <v>100</v>
      </c>
      <c r="Z21" s="113" t="s">
        <v>51</v>
      </c>
      <c r="AA21" s="113">
        <v>100</v>
      </c>
      <c r="AB21" s="113" t="s">
        <v>45</v>
      </c>
      <c r="AC21" s="113">
        <v>100</v>
      </c>
      <c r="AD21" s="113" t="s">
        <v>51</v>
      </c>
      <c r="AE21" s="113">
        <v>100</v>
      </c>
      <c r="AF21" s="113" t="s">
        <v>45</v>
      </c>
      <c r="AG21" s="113">
        <v>100</v>
      </c>
      <c r="AH21" s="113" t="s">
        <v>51</v>
      </c>
      <c r="AI21" s="113">
        <v>100</v>
      </c>
      <c r="AJ21" s="113" t="s">
        <v>45</v>
      </c>
      <c r="AK21" s="113">
        <v>100</v>
      </c>
      <c r="AL21" s="113" t="s">
        <v>51</v>
      </c>
      <c r="AM21" s="113">
        <v>100</v>
      </c>
      <c r="AN21" s="113" t="s">
        <v>45</v>
      </c>
      <c r="AO21" s="113">
        <v>100</v>
      </c>
    </row>
    <row r="22" spans="1:41" x14ac:dyDescent="0.3">
      <c r="A22" s="167"/>
      <c r="B22" s="113"/>
      <c r="C22" s="113">
        <f>SUM(C14:C21)</f>
        <v>1035</v>
      </c>
      <c r="D22" s="113"/>
      <c r="E22" s="113">
        <f>SUM(E14:E21)</f>
        <v>1030</v>
      </c>
      <c r="F22" s="113"/>
      <c r="G22" s="113">
        <f>SUM(G14:G21)</f>
        <v>1040</v>
      </c>
      <c r="H22" s="113"/>
      <c r="I22" s="113">
        <f>SUM(I14:I21)</f>
        <v>1075</v>
      </c>
      <c r="J22" s="113"/>
      <c r="K22" s="113">
        <f>SUM(K14:K21)</f>
        <v>1035</v>
      </c>
      <c r="L22" s="113"/>
      <c r="M22" s="113">
        <f>SUM(M14:M21)</f>
        <v>1020</v>
      </c>
      <c r="N22" s="113"/>
      <c r="O22" s="113">
        <f>SUM(O14:O21)</f>
        <v>1015</v>
      </c>
      <c r="P22" s="113"/>
      <c r="Q22" s="113">
        <f>SUM(Q14:Q21)</f>
        <v>1015</v>
      </c>
      <c r="R22" s="113"/>
      <c r="S22" s="113">
        <f>SUM(S14:S21)</f>
        <v>1050</v>
      </c>
      <c r="T22" s="113"/>
      <c r="U22" s="113">
        <f>SUM(U14:U21)</f>
        <v>1070</v>
      </c>
      <c r="V22" s="113"/>
      <c r="W22" s="113">
        <f>SUM(W14:W21)</f>
        <v>1030</v>
      </c>
      <c r="X22" s="113"/>
      <c r="Y22" s="113">
        <f>SUM(Y14:Y21)</f>
        <v>1080</v>
      </c>
      <c r="Z22" s="113"/>
      <c r="AA22" s="113">
        <f>SUM(AA14:AA21)</f>
        <v>1015</v>
      </c>
      <c r="AB22" s="113"/>
      <c r="AC22" s="113">
        <f>SUM(AC14:AC21)</f>
        <v>1015</v>
      </c>
      <c r="AD22" s="113"/>
      <c r="AE22" s="113">
        <f>SUM(AE14:AE21)</f>
        <v>1065</v>
      </c>
      <c r="AF22" s="113"/>
      <c r="AG22" s="113">
        <f>SUM(AG14:AG21)</f>
        <v>1020</v>
      </c>
      <c r="AH22" s="113"/>
      <c r="AI22" s="113">
        <f>SUM(AI14:AI21)</f>
        <v>1040</v>
      </c>
      <c r="AJ22" s="113"/>
      <c r="AK22" s="113">
        <f>SUM(AK14:AK21)</f>
        <v>1020</v>
      </c>
      <c r="AL22" s="113"/>
      <c r="AM22" s="113">
        <f>SUM(AM14:AM21)</f>
        <v>1045</v>
      </c>
      <c r="AN22" s="113"/>
      <c r="AO22" s="113">
        <f>SUM(AO14:AO21)</f>
        <v>1035</v>
      </c>
    </row>
    <row r="23" spans="1:41" ht="33" x14ac:dyDescent="0.3">
      <c r="A23" s="165" t="s">
        <v>14</v>
      </c>
      <c r="B23" s="113" t="s">
        <v>572</v>
      </c>
      <c r="C23" s="113">
        <v>50</v>
      </c>
      <c r="D23" s="113" t="s">
        <v>437</v>
      </c>
      <c r="E23" s="113">
        <v>100</v>
      </c>
      <c r="F23" s="113" t="s">
        <v>443</v>
      </c>
      <c r="G23" s="113">
        <v>75</v>
      </c>
      <c r="H23" s="113" t="s">
        <v>572</v>
      </c>
      <c r="I23" s="113">
        <v>50</v>
      </c>
      <c r="J23" s="113" t="s">
        <v>437</v>
      </c>
      <c r="K23" s="113">
        <v>100</v>
      </c>
      <c r="L23" s="113" t="s">
        <v>443</v>
      </c>
      <c r="M23" s="113">
        <v>75</v>
      </c>
      <c r="N23" s="113" t="s">
        <v>572</v>
      </c>
      <c r="O23" s="113">
        <v>50</v>
      </c>
      <c r="P23" s="113" t="s">
        <v>437</v>
      </c>
      <c r="Q23" s="113">
        <v>100</v>
      </c>
      <c r="R23" s="113" t="s">
        <v>443</v>
      </c>
      <c r="S23" s="113">
        <v>75</v>
      </c>
      <c r="T23" s="113" t="s">
        <v>572</v>
      </c>
      <c r="U23" s="113">
        <v>50</v>
      </c>
      <c r="V23" s="113" t="s">
        <v>437</v>
      </c>
      <c r="W23" s="113">
        <v>100</v>
      </c>
      <c r="X23" s="113" t="s">
        <v>443</v>
      </c>
      <c r="Y23" s="113">
        <v>75</v>
      </c>
      <c r="Z23" s="113" t="s">
        <v>572</v>
      </c>
      <c r="AA23" s="113">
        <v>50</v>
      </c>
      <c r="AB23" s="113" t="s">
        <v>437</v>
      </c>
      <c r="AC23" s="113">
        <v>100</v>
      </c>
      <c r="AD23" s="113" t="s">
        <v>443</v>
      </c>
      <c r="AE23" s="113">
        <v>75</v>
      </c>
      <c r="AF23" s="113" t="s">
        <v>572</v>
      </c>
      <c r="AG23" s="113">
        <v>50</v>
      </c>
      <c r="AH23" s="113" t="s">
        <v>437</v>
      </c>
      <c r="AI23" s="113">
        <v>100</v>
      </c>
      <c r="AJ23" s="113" t="s">
        <v>443</v>
      </c>
      <c r="AK23" s="113">
        <v>75</v>
      </c>
      <c r="AL23" s="113" t="s">
        <v>572</v>
      </c>
      <c r="AM23" s="113">
        <v>50</v>
      </c>
      <c r="AN23" s="113" t="s">
        <v>437</v>
      </c>
      <c r="AO23" s="113">
        <v>100</v>
      </c>
    </row>
    <row r="24" spans="1:41" ht="33" x14ac:dyDescent="0.3">
      <c r="A24" s="166"/>
      <c r="B24" s="113" t="s">
        <v>89</v>
      </c>
      <c r="C24" s="113">
        <v>200</v>
      </c>
      <c r="D24" s="113" t="s">
        <v>11</v>
      </c>
      <c r="E24" s="113">
        <v>200</v>
      </c>
      <c r="F24" s="113" t="s">
        <v>176</v>
      </c>
      <c r="G24" s="113">
        <v>200</v>
      </c>
      <c r="H24" s="113" t="s">
        <v>48</v>
      </c>
      <c r="I24" s="113">
        <v>200</v>
      </c>
      <c r="J24" s="113" t="s">
        <v>165</v>
      </c>
      <c r="K24" s="113">
        <v>200</v>
      </c>
      <c r="L24" s="113" t="s">
        <v>11</v>
      </c>
      <c r="M24" s="113">
        <v>200</v>
      </c>
      <c r="N24" s="113" t="s">
        <v>459</v>
      </c>
      <c r="O24" s="113">
        <v>200</v>
      </c>
      <c r="P24" s="113" t="s">
        <v>56</v>
      </c>
      <c r="Q24" s="113">
        <v>200</v>
      </c>
      <c r="R24" s="113" t="s">
        <v>176</v>
      </c>
      <c r="S24" s="113">
        <v>200</v>
      </c>
      <c r="T24" s="113" t="s">
        <v>52</v>
      </c>
      <c r="U24" s="113">
        <v>200</v>
      </c>
      <c r="V24" s="113" t="s">
        <v>89</v>
      </c>
      <c r="W24" s="113">
        <v>200</v>
      </c>
      <c r="X24" s="113" t="s">
        <v>11</v>
      </c>
      <c r="Y24" s="113">
        <v>200</v>
      </c>
      <c r="Z24" s="113" t="s">
        <v>176</v>
      </c>
      <c r="AA24" s="113">
        <v>200</v>
      </c>
      <c r="AB24" s="113" t="s">
        <v>48</v>
      </c>
      <c r="AC24" s="113">
        <v>200</v>
      </c>
      <c r="AD24" s="113" t="s">
        <v>165</v>
      </c>
      <c r="AE24" s="113">
        <v>200</v>
      </c>
      <c r="AF24" s="113" t="s">
        <v>11</v>
      </c>
      <c r="AG24" s="113">
        <v>200</v>
      </c>
      <c r="AH24" s="113" t="s">
        <v>459</v>
      </c>
      <c r="AI24" s="113">
        <v>200</v>
      </c>
      <c r="AJ24" s="113" t="s">
        <v>56</v>
      </c>
      <c r="AK24" s="113">
        <v>200</v>
      </c>
      <c r="AL24" s="113" t="s">
        <v>176</v>
      </c>
      <c r="AM24" s="113">
        <v>200</v>
      </c>
      <c r="AN24" s="113" t="s">
        <v>52</v>
      </c>
      <c r="AO24" s="113">
        <v>200</v>
      </c>
    </row>
    <row r="25" spans="1:41" x14ac:dyDescent="0.3">
      <c r="A25" s="166"/>
      <c r="B25" s="113" t="s">
        <v>51</v>
      </c>
      <c r="C25" s="113">
        <v>100</v>
      </c>
      <c r="D25" s="113" t="s">
        <v>101</v>
      </c>
      <c r="E25" s="113">
        <v>100</v>
      </c>
      <c r="F25" s="113" t="s">
        <v>57</v>
      </c>
      <c r="G25" s="113">
        <v>100</v>
      </c>
      <c r="H25" s="113" t="s">
        <v>85</v>
      </c>
      <c r="I25" s="113">
        <v>100</v>
      </c>
      <c r="J25" s="113" t="s">
        <v>147</v>
      </c>
      <c r="K25" s="113">
        <v>150</v>
      </c>
      <c r="L25" s="113" t="s">
        <v>45</v>
      </c>
      <c r="M25" s="113">
        <v>100</v>
      </c>
      <c r="N25" s="113" t="s">
        <v>101</v>
      </c>
      <c r="O25" s="113">
        <v>100</v>
      </c>
      <c r="P25" s="113" t="s">
        <v>51</v>
      </c>
      <c r="Q25" s="113">
        <v>100</v>
      </c>
      <c r="R25" s="113" t="s">
        <v>57</v>
      </c>
      <c r="S25" s="113">
        <v>100</v>
      </c>
      <c r="T25" s="113" t="s">
        <v>51</v>
      </c>
      <c r="U25" s="113">
        <v>100</v>
      </c>
      <c r="V25" s="113" t="s">
        <v>147</v>
      </c>
      <c r="W25" s="113">
        <v>150</v>
      </c>
      <c r="X25" s="113" t="s">
        <v>57</v>
      </c>
      <c r="Y25" s="113">
        <v>100</v>
      </c>
      <c r="Z25" s="113" t="s">
        <v>101</v>
      </c>
      <c r="AA25" s="113">
        <v>100</v>
      </c>
      <c r="AB25" s="113" t="s">
        <v>51</v>
      </c>
      <c r="AC25" s="113">
        <v>100</v>
      </c>
      <c r="AD25" s="113" t="s">
        <v>85</v>
      </c>
      <c r="AE25" s="113">
        <v>100</v>
      </c>
      <c r="AF25" s="113" t="s">
        <v>101</v>
      </c>
      <c r="AG25" s="113">
        <v>100</v>
      </c>
      <c r="AH25" s="113" t="s">
        <v>57</v>
      </c>
      <c r="AI25" s="113">
        <v>100</v>
      </c>
      <c r="AJ25" s="113" t="s">
        <v>147</v>
      </c>
      <c r="AK25" s="113">
        <v>150</v>
      </c>
      <c r="AL25" s="113" t="s">
        <v>101</v>
      </c>
      <c r="AM25" s="113">
        <v>100</v>
      </c>
      <c r="AN25" s="113" t="s">
        <v>51</v>
      </c>
      <c r="AO25" s="113">
        <v>100</v>
      </c>
    </row>
    <row r="26" spans="1:41" x14ac:dyDescent="0.3">
      <c r="A26" s="167"/>
      <c r="B26" s="113"/>
      <c r="C26" s="113">
        <f>SUM(C23:C25)</f>
        <v>350</v>
      </c>
      <c r="D26" s="113"/>
      <c r="E26" s="113">
        <f>SUM(E23:E25)</f>
        <v>400</v>
      </c>
      <c r="F26" s="113"/>
      <c r="G26" s="113">
        <f>SUM(G23:G25)</f>
        <v>375</v>
      </c>
      <c r="H26" s="113"/>
      <c r="I26" s="113">
        <f>SUM(I23:I25)</f>
        <v>350</v>
      </c>
      <c r="J26" s="113"/>
      <c r="K26" s="113">
        <f>SUM(K23:K25)</f>
        <v>450</v>
      </c>
      <c r="L26" s="113"/>
      <c r="M26" s="113">
        <f>SUM(M23:M25)</f>
        <v>375</v>
      </c>
      <c r="N26" s="113"/>
      <c r="O26" s="113">
        <f>SUM(O23:O25)</f>
        <v>350</v>
      </c>
      <c r="P26" s="113"/>
      <c r="Q26" s="113">
        <f>SUM(Q23:Q25)</f>
        <v>400</v>
      </c>
      <c r="R26" s="113"/>
      <c r="S26" s="113">
        <f>SUM(S23:S25)</f>
        <v>375</v>
      </c>
      <c r="T26" s="113"/>
      <c r="U26" s="113">
        <f>SUM(U23:U25)</f>
        <v>350</v>
      </c>
      <c r="V26" s="113"/>
      <c r="W26" s="113">
        <f>SUM(W23:W25)</f>
        <v>450</v>
      </c>
      <c r="X26" s="113"/>
      <c r="Y26" s="113">
        <f>SUM(Y23:Y25)</f>
        <v>375</v>
      </c>
      <c r="Z26" s="113"/>
      <c r="AA26" s="113">
        <f>SUM(AA23:AA25)</f>
        <v>350</v>
      </c>
      <c r="AB26" s="113"/>
      <c r="AC26" s="113">
        <f>SUM(AC23:AC25)</f>
        <v>400</v>
      </c>
      <c r="AD26" s="113"/>
      <c r="AE26" s="113">
        <f>SUM(AE23:AE25)</f>
        <v>375</v>
      </c>
      <c r="AF26" s="113"/>
      <c r="AG26" s="113">
        <f>SUM(AG23:AG25)</f>
        <v>350</v>
      </c>
      <c r="AH26" s="113"/>
      <c r="AI26" s="113">
        <f>SUM(AI23:AI25)</f>
        <v>400</v>
      </c>
      <c r="AJ26" s="113"/>
      <c r="AK26" s="113">
        <f>SUM(AK23:AK25)</f>
        <v>425</v>
      </c>
      <c r="AL26" s="113"/>
      <c r="AM26" s="113">
        <f>SUM(AM23:AM25)</f>
        <v>350</v>
      </c>
      <c r="AN26" s="113"/>
      <c r="AO26" s="113">
        <f>SUM(AO23:AO25)</f>
        <v>400</v>
      </c>
    </row>
  </sheetData>
  <mergeCells count="31">
    <mergeCell ref="AB3:AC3"/>
    <mergeCell ref="A3:A1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F1:G1"/>
    <mergeCell ref="A14:A22"/>
    <mergeCell ref="A23:A26"/>
    <mergeCell ref="AN1:AO1"/>
    <mergeCell ref="A2:K2"/>
    <mergeCell ref="L2:U2"/>
    <mergeCell ref="V2:AE2"/>
    <mergeCell ref="AF2:AO2"/>
    <mergeCell ref="AD1:AE1"/>
    <mergeCell ref="T1:U1"/>
    <mergeCell ref="AD3:AE3"/>
    <mergeCell ref="AF3:AG3"/>
    <mergeCell ref="AH3:AI3"/>
    <mergeCell ref="AJ3:AK3"/>
    <mergeCell ref="AL3:AM3"/>
    <mergeCell ref="AN3:AO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46"/>
  <sheetViews>
    <sheetView tabSelected="1" view="pageBreakPreview" zoomScale="60" zoomScaleNormal="100" workbookViewId="0">
      <selection activeCell="Z12" sqref="Z12"/>
    </sheetView>
  </sheetViews>
  <sheetFormatPr defaultRowHeight="16.5" x14ac:dyDescent="0.3"/>
  <cols>
    <col min="1" max="1" width="18.28515625" style="40" bestFit="1" customWidth="1"/>
    <col min="2" max="2" width="42.7109375" style="127" customWidth="1"/>
    <col min="3" max="3" width="9.140625" style="40"/>
    <col min="4" max="16384" width="9.140625" style="93"/>
  </cols>
  <sheetData>
    <row r="1" spans="1:20" s="2" customFormat="1" x14ac:dyDescent="0.3">
      <c r="A1" s="3"/>
      <c r="B1" s="12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T1" s="5" t="s">
        <v>65</v>
      </c>
    </row>
    <row r="2" spans="1:20" s="6" customFormat="1" ht="16.5" customHeight="1" x14ac:dyDescent="0.3">
      <c r="A2" s="185" t="s">
        <v>656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1:20" s="6" customFormat="1" x14ac:dyDescent="0.3">
      <c r="A3" s="39" t="s">
        <v>63</v>
      </c>
      <c r="B3" s="58" t="s">
        <v>640</v>
      </c>
      <c r="C3" s="7"/>
      <c r="D3" s="7"/>
      <c r="E3" s="7"/>
      <c r="F3" s="7"/>
      <c r="G3" s="7"/>
      <c r="H3" s="177"/>
      <c r="I3" s="177"/>
      <c r="J3" s="178"/>
      <c r="K3" s="178"/>
      <c r="L3" s="178"/>
      <c r="M3" s="178"/>
      <c r="N3" s="178"/>
      <c r="O3" s="178"/>
    </row>
    <row r="4" spans="1:20" s="6" customFormat="1" x14ac:dyDescent="0.3">
      <c r="A4" s="39" t="s">
        <v>64</v>
      </c>
      <c r="B4" s="58" t="s">
        <v>422</v>
      </c>
      <c r="C4" s="7"/>
      <c r="D4" s="7"/>
      <c r="E4" s="7"/>
      <c r="F4" s="7"/>
      <c r="G4" s="7"/>
      <c r="H4" s="177"/>
      <c r="I4" s="177"/>
      <c r="J4" s="179"/>
      <c r="K4" s="179"/>
      <c r="L4" s="179"/>
      <c r="M4" s="179"/>
      <c r="N4" s="179"/>
      <c r="O4" s="179"/>
    </row>
    <row r="5" spans="1:20" s="1" customFormat="1" x14ac:dyDescent="0.3">
      <c r="A5" s="174" t="s">
        <v>27</v>
      </c>
      <c r="B5" s="174" t="s">
        <v>28</v>
      </c>
      <c r="C5" s="174" t="s">
        <v>511</v>
      </c>
      <c r="D5" s="181" t="s">
        <v>30</v>
      </c>
      <c r="E5" s="181"/>
      <c r="F5" s="181"/>
      <c r="G5" s="174" t="s">
        <v>512</v>
      </c>
      <c r="H5" s="181" t="s">
        <v>32</v>
      </c>
      <c r="I5" s="181"/>
      <c r="J5" s="181"/>
      <c r="K5" s="181"/>
      <c r="L5" s="181"/>
      <c r="M5" s="181" t="s">
        <v>33</v>
      </c>
      <c r="N5" s="181"/>
      <c r="O5" s="181"/>
      <c r="P5" s="181"/>
      <c r="Q5" s="181"/>
      <c r="R5" s="181"/>
      <c r="S5" s="181"/>
      <c r="T5" s="181"/>
    </row>
    <row r="6" spans="1:20" s="1" customFormat="1" x14ac:dyDescent="0.3">
      <c r="A6" s="175"/>
      <c r="B6" s="176"/>
      <c r="C6" s="175"/>
      <c r="D6" s="114" t="s">
        <v>34</v>
      </c>
      <c r="E6" s="114" t="s">
        <v>35</v>
      </c>
      <c r="F6" s="114" t="s">
        <v>36</v>
      </c>
      <c r="G6" s="175"/>
      <c r="H6" s="114" t="s">
        <v>37</v>
      </c>
      <c r="I6" s="114" t="s">
        <v>513</v>
      </c>
      <c r="J6" s="114" t="s">
        <v>514</v>
      </c>
      <c r="K6" s="114" t="s">
        <v>515</v>
      </c>
      <c r="L6" s="114" t="s">
        <v>516</v>
      </c>
      <c r="M6" s="114" t="s">
        <v>38</v>
      </c>
      <c r="N6" s="114" t="s">
        <v>39</v>
      </c>
      <c r="O6" s="114" t="s">
        <v>40</v>
      </c>
      <c r="P6" s="114" t="s">
        <v>517</v>
      </c>
      <c r="Q6" s="114" t="s">
        <v>41</v>
      </c>
      <c r="R6" s="114" t="s">
        <v>378</v>
      </c>
      <c r="S6" s="114" t="s">
        <v>377</v>
      </c>
      <c r="T6" s="114" t="s">
        <v>379</v>
      </c>
    </row>
    <row r="7" spans="1:20" s="1" customFormat="1" x14ac:dyDescent="0.3">
      <c r="A7" s="88">
        <v>1</v>
      </c>
      <c r="B7" s="124">
        <v>2</v>
      </c>
      <c r="C7" s="137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</row>
    <row r="8" spans="1:20" s="1" customFormat="1" x14ac:dyDescent="0.3">
      <c r="A8" s="180" t="s">
        <v>518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</row>
    <row r="9" spans="1:20" s="1" customFormat="1" x14ac:dyDescent="0.3">
      <c r="A9" s="180" t="s">
        <v>42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</row>
    <row r="10" spans="1:20" s="1" customFormat="1" x14ac:dyDescent="0.3">
      <c r="A10" s="90" t="s">
        <v>193</v>
      </c>
      <c r="B10" s="115" t="s">
        <v>43</v>
      </c>
      <c r="C10" s="137">
        <v>10</v>
      </c>
      <c r="D10" s="142">
        <v>0.08</v>
      </c>
      <c r="E10" s="142">
        <v>7.25</v>
      </c>
      <c r="F10" s="142">
        <v>0.13</v>
      </c>
      <c r="G10" s="143">
        <v>66.099999999999994</v>
      </c>
      <c r="H10" s="141"/>
      <c r="I10" s="142">
        <v>0.01</v>
      </c>
      <c r="J10" s="141"/>
      <c r="K10" s="140">
        <v>45</v>
      </c>
      <c r="L10" s="142">
        <v>0.13</v>
      </c>
      <c r="M10" s="143">
        <v>2.4</v>
      </c>
      <c r="N10" s="140">
        <v>3</v>
      </c>
      <c r="O10" s="142">
        <v>0.05</v>
      </c>
      <c r="P10" s="140">
        <v>3</v>
      </c>
      <c r="Q10" s="142">
        <v>0.02</v>
      </c>
      <c r="R10" s="143">
        <v>0.1</v>
      </c>
      <c r="S10" s="141"/>
      <c r="T10" s="141"/>
    </row>
    <row r="11" spans="1:20" s="1" customFormat="1" x14ac:dyDescent="0.3">
      <c r="A11" s="90" t="s">
        <v>194</v>
      </c>
      <c r="B11" s="115" t="s">
        <v>44</v>
      </c>
      <c r="C11" s="137">
        <v>15</v>
      </c>
      <c r="D11" s="142">
        <v>3.48</v>
      </c>
      <c r="E11" s="142">
        <v>4.43</v>
      </c>
      <c r="F11" s="141"/>
      <c r="G11" s="143">
        <v>54.6</v>
      </c>
      <c r="H11" s="142">
        <v>0.01</v>
      </c>
      <c r="I11" s="142">
        <v>0.05</v>
      </c>
      <c r="J11" s="142">
        <v>0.11</v>
      </c>
      <c r="K11" s="143">
        <v>43.2</v>
      </c>
      <c r="L11" s="142">
        <v>0.14000000000000001</v>
      </c>
      <c r="M11" s="140">
        <v>132</v>
      </c>
      <c r="N11" s="140">
        <v>75</v>
      </c>
      <c r="O11" s="142">
        <v>5.25</v>
      </c>
      <c r="P11" s="143">
        <v>13.2</v>
      </c>
      <c r="Q11" s="142">
        <v>0.15</v>
      </c>
      <c r="R11" s="142">
        <v>2.1800000000000002</v>
      </c>
      <c r="S11" s="142">
        <v>1.35</v>
      </c>
      <c r="T11" s="142">
        <v>0.01</v>
      </c>
    </row>
    <row r="12" spans="1:20" s="1" customFormat="1" x14ac:dyDescent="0.3">
      <c r="A12" s="90" t="s">
        <v>195</v>
      </c>
      <c r="B12" s="115" t="s">
        <v>75</v>
      </c>
      <c r="C12" s="137">
        <v>40</v>
      </c>
      <c r="D12" s="142">
        <v>5.08</v>
      </c>
      <c r="E12" s="143">
        <v>4.5999999999999996</v>
      </c>
      <c r="F12" s="142">
        <v>0.28000000000000003</v>
      </c>
      <c r="G12" s="143">
        <v>62.8</v>
      </c>
      <c r="H12" s="142">
        <v>0.03</v>
      </c>
      <c r="I12" s="142">
        <v>0.18</v>
      </c>
      <c r="J12" s="141"/>
      <c r="K12" s="140">
        <v>104</v>
      </c>
      <c r="L12" s="142">
        <v>0.88</v>
      </c>
      <c r="M12" s="140">
        <v>22</v>
      </c>
      <c r="N12" s="143">
        <v>76.8</v>
      </c>
      <c r="O12" s="143">
        <v>4.8</v>
      </c>
      <c r="P12" s="140">
        <v>56</v>
      </c>
      <c r="Q12" s="140">
        <v>1</v>
      </c>
      <c r="R12" s="142">
        <v>12.28</v>
      </c>
      <c r="S12" s="140">
        <v>8</v>
      </c>
      <c r="T12" s="142">
        <v>0.02</v>
      </c>
    </row>
    <row r="13" spans="1:20" s="1" customFormat="1" ht="33" x14ac:dyDescent="0.3">
      <c r="A13" s="90" t="s">
        <v>254</v>
      </c>
      <c r="B13" s="115" t="s">
        <v>604</v>
      </c>
      <c r="C13" s="137">
        <v>260</v>
      </c>
      <c r="D13" s="142">
        <v>10.220000000000001</v>
      </c>
      <c r="E13" s="143">
        <v>5.0999999999999996</v>
      </c>
      <c r="F13" s="143">
        <v>49.4</v>
      </c>
      <c r="G13" s="142">
        <v>286.05</v>
      </c>
      <c r="H13" s="142">
        <v>0.28999999999999998</v>
      </c>
      <c r="I13" s="142">
        <v>0.22</v>
      </c>
      <c r="J13" s="142">
        <v>3.94</v>
      </c>
      <c r="K13" s="143">
        <v>32.799999999999997</v>
      </c>
      <c r="L13" s="142">
        <v>7.0000000000000007E-2</v>
      </c>
      <c r="M13" s="142">
        <v>178.76</v>
      </c>
      <c r="N13" s="143">
        <v>250.1</v>
      </c>
      <c r="O13" s="142">
        <v>67.88</v>
      </c>
      <c r="P13" s="142">
        <v>344.45</v>
      </c>
      <c r="Q13" s="142">
        <v>1.72</v>
      </c>
      <c r="R13" s="142">
        <v>2.64</v>
      </c>
      <c r="S13" s="142">
        <v>14.48</v>
      </c>
      <c r="T13" s="142">
        <v>0.04</v>
      </c>
    </row>
    <row r="14" spans="1:20" s="1" customFormat="1" x14ac:dyDescent="0.3">
      <c r="A14" s="90" t="s">
        <v>197</v>
      </c>
      <c r="B14" s="115" t="s">
        <v>11</v>
      </c>
      <c r="C14" s="137">
        <v>200</v>
      </c>
      <c r="D14" s="142">
        <v>0.26</v>
      </c>
      <c r="E14" s="142">
        <v>0.03</v>
      </c>
      <c r="F14" s="142">
        <v>11.26</v>
      </c>
      <c r="G14" s="142">
        <v>47.79</v>
      </c>
      <c r="H14" s="141"/>
      <c r="I14" s="142">
        <v>0.01</v>
      </c>
      <c r="J14" s="143">
        <v>2.9</v>
      </c>
      <c r="K14" s="142">
        <v>0.64</v>
      </c>
      <c r="L14" s="141"/>
      <c r="M14" s="142">
        <v>8.08</v>
      </c>
      <c r="N14" s="142">
        <v>9.7799999999999994</v>
      </c>
      <c r="O14" s="142">
        <v>5.24</v>
      </c>
      <c r="P14" s="142">
        <v>36.54</v>
      </c>
      <c r="Q14" s="143">
        <v>0.9</v>
      </c>
      <c r="R14" s="142">
        <v>0.03</v>
      </c>
      <c r="S14" s="142">
        <v>0.01</v>
      </c>
      <c r="T14" s="141"/>
    </row>
    <row r="15" spans="1:20" s="1" customFormat="1" x14ac:dyDescent="0.3">
      <c r="A15" s="116"/>
      <c r="B15" s="115" t="s">
        <v>426</v>
      </c>
      <c r="C15" s="137">
        <v>40</v>
      </c>
      <c r="D15" s="142">
        <v>2.99</v>
      </c>
      <c r="E15" s="142">
        <v>1.79</v>
      </c>
      <c r="F15" s="143">
        <v>18.399999999999999</v>
      </c>
      <c r="G15" s="142">
        <v>103.03</v>
      </c>
      <c r="H15" s="142">
        <v>0.12</v>
      </c>
      <c r="I15" s="142">
        <v>0.05</v>
      </c>
      <c r="J15" s="141"/>
      <c r="K15" s="142">
        <v>1.74</v>
      </c>
      <c r="L15" s="141"/>
      <c r="M15" s="142">
        <v>54.52</v>
      </c>
      <c r="N15" s="142">
        <v>66.16</v>
      </c>
      <c r="O15" s="142">
        <v>26.16</v>
      </c>
      <c r="P15" s="143">
        <v>47.9</v>
      </c>
      <c r="Q15" s="142">
        <v>1.1399999999999999</v>
      </c>
      <c r="R15" s="142">
        <v>3.24</v>
      </c>
      <c r="S15" s="142">
        <v>0.25</v>
      </c>
      <c r="T15" s="141"/>
    </row>
    <row r="16" spans="1:20" s="1" customFormat="1" x14ac:dyDescent="0.3">
      <c r="A16" s="90" t="s">
        <v>198</v>
      </c>
      <c r="B16" s="115" t="s">
        <v>45</v>
      </c>
      <c r="C16" s="137">
        <v>100</v>
      </c>
      <c r="D16" s="143">
        <v>0.4</v>
      </c>
      <c r="E16" s="143">
        <v>0.4</v>
      </c>
      <c r="F16" s="143">
        <v>9.8000000000000007</v>
      </c>
      <c r="G16" s="140">
        <v>47</v>
      </c>
      <c r="H16" s="142">
        <v>0.03</v>
      </c>
      <c r="I16" s="142">
        <v>0.02</v>
      </c>
      <c r="J16" s="140">
        <v>10</v>
      </c>
      <c r="K16" s="140">
        <v>5</v>
      </c>
      <c r="L16" s="141"/>
      <c r="M16" s="140">
        <v>16</v>
      </c>
      <c r="N16" s="140">
        <v>11</v>
      </c>
      <c r="O16" s="140">
        <v>9</v>
      </c>
      <c r="P16" s="140">
        <v>278</v>
      </c>
      <c r="Q16" s="143">
        <v>2.2000000000000002</v>
      </c>
      <c r="R16" s="143">
        <v>0.3</v>
      </c>
      <c r="S16" s="140">
        <v>2</v>
      </c>
      <c r="T16" s="142">
        <v>0.01</v>
      </c>
    </row>
    <row r="17" spans="1:20" s="1" customFormat="1" x14ac:dyDescent="0.3">
      <c r="A17" s="183" t="s">
        <v>46</v>
      </c>
      <c r="B17" s="184"/>
      <c r="C17" s="137">
        <f>SUM(C10:C16)</f>
        <v>665</v>
      </c>
      <c r="D17" s="142">
        <v>22.51</v>
      </c>
      <c r="E17" s="143">
        <v>23.6</v>
      </c>
      <c r="F17" s="142">
        <v>89.27</v>
      </c>
      <c r="G17" s="142">
        <v>667.37</v>
      </c>
      <c r="H17" s="142">
        <v>0.48</v>
      </c>
      <c r="I17" s="142">
        <v>0.54</v>
      </c>
      <c r="J17" s="142">
        <v>16.95</v>
      </c>
      <c r="K17" s="142">
        <v>232.38</v>
      </c>
      <c r="L17" s="142">
        <v>1.22</v>
      </c>
      <c r="M17" s="142">
        <v>413.76</v>
      </c>
      <c r="N17" s="142">
        <v>491.84</v>
      </c>
      <c r="O17" s="142">
        <v>118.38</v>
      </c>
      <c r="P17" s="142">
        <v>779.09</v>
      </c>
      <c r="Q17" s="142">
        <v>7.13</v>
      </c>
      <c r="R17" s="142">
        <v>20.77</v>
      </c>
      <c r="S17" s="142">
        <v>26.09</v>
      </c>
      <c r="T17" s="142">
        <v>0.08</v>
      </c>
    </row>
    <row r="18" spans="1:20" s="1" customFormat="1" x14ac:dyDescent="0.3">
      <c r="A18" s="180" t="s">
        <v>13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</row>
    <row r="19" spans="1:20" s="1" customFormat="1" x14ac:dyDescent="0.3">
      <c r="A19" s="90" t="s">
        <v>199</v>
      </c>
      <c r="B19" s="115" t="s">
        <v>143</v>
      </c>
      <c r="C19" s="137">
        <v>100</v>
      </c>
      <c r="D19" s="142">
        <v>5.51</v>
      </c>
      <c r="E19" s="142">
        <v>11.41</v>
      </c>
      <c r="F19" s="142">
        <v>6.28</v>
      </c>
      <c r="G19" s="142">
        <v>150.49</v>
      </c>
      <c r="H19" s="142">
        <v>0.05</v>
      </c>
      <c r="I19" s="142">
        <v>0.08</v>
      </c>
      <c r="J19" s="142">
        <v>8.18</v>
      </c>
      <c r="K19" s="142">
        <v>213.11</v>
      </c>
      <c r="L19" s="143">
        <v>7.5</v>
      </c>
      <c r="M19" s="142">
        <v>35.65</v>
      </c>
      <c r="N19" s="142">
        <v>92.17</v>
      </c>
      <c r="O19" s="143">
        <v>33.6</v>
      </c>
      <c r="P19" s="142">
        <v>237.66</v>
      </c>
      <c r="Q19" s="142">
        <v>0.98</v>
      </c>
      <c r="R19" s="142">
        <v>9.4499999999999993</v>
      </c>
      <c r="S19" s="142">
        <v>13.07</v>
      </c>
      <c r="T19" s="142">
        <v>0.12</v>
      </c>
    </row>
    <row r="20" spans="1:20" s="1" customFormat="1" x14ac:dyDescent="0.3">
      <c r="A20" s="89" t="s">
        <v>144</v>
      </c>
      <c r="B20" s="115" t="s">
        <v>627</v>
      </c>
      <c r="C20" s="137">
        <v>275</v>
      </c>
      <c r="D20" s="142">
        <v>6.22</v>
      </c>
      <c r="E20" s="142">
        <v>5.67</v>
      </c>
      <c r="F20" s="142">
        <v>10.96</v>
      </c>
      <c r="G20" s="142">
        <v>121.49000000000001</v>
      </c>
      <c r="H20" s="142">
        <v>0.1</v>
      </c>
      <c r="I20" s="142">
        <v>0.11000000000000001</v>
      </c>
      <c r="J20" s="142">
        <v>20.54</v>
      </c>
      <c r="K20" s="143">
        <v>214.34</v>
      </c>
      <c r="L20" s="142">
        <v>0.01</v>
      </c>
      <c r="M20" s="142">
        <v>34.79</v>
      </c>
      <c r="N20" s="142">
        <v>94.19</v>
      </c>
      <c r="O20" s="142">
        <v>26.1</v>
      </c>
      <c r="P20" s="142">
        <v>446.44</v>
      </c>
      <c r="Q20" s="142">
        <v>0.95</v>
      </c>
      <c r="R20" s="143">
        <v>5.34</v>
      </c>
      <c r="S20" s="143">
        <v>4.8</v>
      </c>
      <c r="T20" s="142">
        <v>0.03</v>
      </c>
    </row>
    <row r="21" spans="1:20" s="1" customFormat="1" x14ac:dyDescent="0.3">
      <c r="A21" s="89" t="s">
        <v>519</v>
      </c>
      <c r="B21" s="115" t="s">
        <v>504</v>
      </c>
      <c r="C21" s="137">
        <v>100</v>
      </c>
      <c r="D21" s="142">
        <v>16.47</v>
      </c>
      <c r="E21" s="142">
        <v>16.71</v>
      </c>
      <c r="F21" s="142">
        <v>2.66</v>
      </c>
      <c r="G21" s="143">
        <v>227.8</v>
      </c>
      <c r="H21" s="142">
        <v>0.08</v>
      </c>
      <c r="I21" s="142">
        <v>0.15</v>
      </c>
      <c r="J21" s="140">
        <v>12</v>
      </c>
      <c r="K21" s="142">
        <v>178.52</v>
      </c>
      <c r="L21" s="141"/>
      <c r="M21" s="143">
        <v>18.7</v>
      </c>
      <c r="N21" s="142">
        <v>178.89</v>
      </c>
      <c r="O21" s="142">
        <v>30.83</v>
      </c>
      <c r="P21" s="142">
        <v>428.98</v>
      </c>
      <c r="Q21" s="143">
        <v>2.8</v>
      </c>
      <c r="R21" s="142">
        <v>0.22</v>
      </c>
      <c r="S21" s="142">
        <v>7.51</v>
      </c>
      <c r="T21" s="142">
        <v>7.0000000000000007E-2</v>
      </c>
    </row>
    <row r="22" spans="1:20" s="1" customFormat="1" x14ac:dyDescent="0.3">
      <c r="A22" s="90" t="s">
        <v>201</v>
      </c>
      <c r="B22" s="115" t="s">
        <v>47</v>
      </c>
      <c r="C22" s="137">
        <v>180</v>
      </c>
      <c r="D22" s="142">
        <v>8.36</v>
      </c>
      <c r="E22" s="143">
        <v>5.8</v>
      </c>
      <c r="F22" s="142">
        <v>37.75</v>
      </c>
      <c r="G22" s="142">
        <v>236.33</v>
      </c>
      <c r="H22" s="142">
        <v>0.28000000000000003</v>
      </c>
      <c r="I22" s="142">
        <v>0.14000000000000001</v>
      </c>
      <c r="J22" s="141"/>
      <c r="K22" s="142">
        <v>23.82</v>
      </c>
      <c r="L22" s="142">
        <v>7.0000000000000007E-2</v>
      </c>
      <c r="M22" s="142">
        <v>15.14</v>
      </c>
      <c r="N22" s="142">
        <v>198.33</v>
      </c>
      <c r="O22" s="142">
        <v>132.07</v>
      </c>
      <c r="P22" s="142">
        <v>252.32</v>
      </c>
      <c r="Q22" s="142">
        <v>4.4400000000000004</v>
      </c>
      <c r="R22" s="142">
        <v>3.81</v>
      </c>
      <c r="S22" s="142">
        <v>2.1800000000000002</v>
      </c>
      <c r="T22" s="142">
        <v>0.02</v>
      </c>
    </row>
    <row r="23" spans="1:20" s="1" customFormat="1" x14ac:dyDescent="0.3">
      <c r="A23" s="90" t="s">
        <v>202</v>
      </c>
      <c r="B23" s="115" t="s">
        <v>412</v>
      </c>
      <c r="C23" s="137">
        <v>200</v>
      </c>
      <c r="D23" s="142">
        <v>0.59</v>
      </c>
      <c r="E23" s="142">
        <v>0.05</v>
      </c>
      <c r="F23" s="142">
        <v>18.579999999999998</v>
      </c>
      <c r="G23" s="142">
        <v>77.94</v>
      </c>
      <c r="H23" s="142">
        <v>0.02</v>
      </c>
      <c r="I23" s="142">
        <v>0.02</v>
      </c>
      <c r="J23" s="143">
        <v>0.6</v>
      </c>
      <c r="K23" s="141"/>
      <c r="L23" s="141"/>
      <c r="M23" s="142">
        <v>24.33</v>
      </c>
      <c r="N23" s="143">
        <v>21.9</v>
      </c>
      <c r="O23" s="142">
        <v>15.75</v>
      </c>
      <c r="P23" s="142">
        <v>0.33</v>
      </c>
      <c r="Q23" s="142">
        <v>0.51</v>
      </c>
      <c r="R23" s="141"/>
      <c r="S23" s="141"/>
      <c r="T23" s="141"/>
    </row>
    <row r="24" spans="1:20" s="1" customFormat="1" x14ac:dyDescent="0.3">
      <c r="A24" s="116"/>
      <c r="B24" s="115" t="s">
        <v>426</v>
      </c>
      <c r="C24" s="137">
        <v>80</v>
      </c>
      <c r="D24" s="142">
        <v>5.43</v>
      </c>
      <c r="E24" s="142">
        <v>3.54</v>
      </c>
      <c r="F24" s="142">
        <v>33.93</v>
      </c>
      <c r="G24" s="142">
        <v>191.94</v>
      </c>
      <c r="H24" s="142">
        <v>0.21</v>
      </c>
      <c r="I24" s="142">
        <v>0.08</v>
      </c>
      <c r="J24" s="141"/>
      <c r="K24" s="142">
        <v>3.48</v>
      </c>
      <c r="L24" s="141"/>
      <c r="M24" s="142">
        <v>107.36</v>
      </c>
      <c r="N24" s="142">
        <v>122.32</v>
      </c>
      <c r="O24" s="143">
        <v>50.4</v>
      </c>
      <c r="P24" s="143">
        <v>90.6</v>
      </c>
      <c r="Q24" s="142">
        <v>2.13</v>
      </c>
      <c r="R24" s="142">
        <v>6.25</v>
      </c>
      <c r="S24" s="142">
        <v>0.51</v>
      </c>
      <c r="T24" s="141"/>
    </row>
    <row r="25" spans="1:20" s="1" customFormat="1" x14ac:dyDescent="0.3">
      <c r="A25" s="90" t="s">
        <v>198</v>
      </c>
      <c r="B25" s="115" t="s">
        <v>51</v>
      </c>
      <c r="C25" s="137">
        <v>100</v>
      </c>
      <c r="D25" s="143">
        <v>0.4</v>
      </c>
      <c r="E25" s="143">
        <v>0.3</v>
      </c>
      <c r="F25" s="143">
        <v>10.3</v>
      </c>
      <c r="G25" s="140">
        <v>47</v>
      </c>
      <c r="H25" s="142">
        <v>0.02</v>
      </c>
      <c r="I25" s="142">
        <v>0.03</v>
      </c>
      <c r="J25" s="140">
        <v>5</v>
      </c>
      <c r="K25" s="140">
        <v>2</v>
      </c>
      <c r="L25" s="141"/>
      <c r="M25" s="140">
        <v>19</v>
      </c>
      <c r="N25" s="140">
        <v>16</v>
      </c>
      <c r="O25" s="140">
        <v>12</v>
      </c>
      <c r="P25" s="140">
        <v>155</v>
      </c>
      <c r="Q25" s="143">
        <v>2.2999999999999998</v>
      </c>
      <c r="R25" s="143">
        <v>0.1</v>
      </c>
      <c r="S25" s="140">
        <v>1</v>
      </c>
      <c r="T25" s="142">
        <v>0.01</v>
      </c>
    </row>
    <row r="26" spans="1:20" s="1" customFormat="1" x14ac:dyDescent="0.3">
      <c r="A26" s="183" t="s">
        <v>49</v>
      </c>
      <c r="B26" s="184"/>
      <c r="C26" s="137">
        <f>SUM(C19:C25)</f>
        <v>1035</v>
      </c>
      <c r="D26" s="142">
        <v>42.98</v>
      </c>
      <c r="E26" s="142">
        <v>43.48</v>
      </c>
      <c r="F26" s="142">
        <v>120.46</v>
      </c>
      <c r="G26" s="142">
        <v>1052.99</v>
      </c>
      <c r="H26" s="142">
        <v>0.76</v>
      </c>
      <c r="I26" s="142">
        <v>0.61</v>
      </c>
      <c r="J26" s="142">
        <v>46.32</v>
      </c>
      <c r="K26" s="142">
        <v>635.27</v>
      </c>
      <c r="L26" s="142">
        <v>7.58</v>
      </c>
      <c r="M26" s="142">
        <v>254.97</v>
      </c>
      <c r="N26" s="143">
        <v>723.8</v>
      </c>
      <c r="O26" s="142">
        <v>300.75</v>
      </c>
      <c r="P26" s="142">
        <v>1611.33</v>
      </c>
      <c r="Q26" s="142">
        <v>14.11</v>
      </c>
      <c r="R26" s="142">
        <v>25.17</v>
      </c>
      <c r="S26" s="142">
        <v>29.07</v>
      </c>
      <c r="T26" s="142">
        <v>0.25</v>
      </c>
    </row>
    <row r="27" spans="1:20" s="1" customFormat="1" x14ac:dyDescent="0.3">
      <c r="A27" s="180" t="s">
        <v>14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</row>
    <row r="28" spans="1:20" s="1" customFormat="1" x14ac:dyDescent="0.3">
      <c r="A28" s="117"/>
      <c r="B28" s="115" t="s">
        <v>572</v>
      </c>
      <c r="C28" s="137">
        <v>50</v>
      </c>
      <c r="D28" s="142">
        <v>5.04</v>
      </c>
      <c r="E28" s="142">
        <v>8.91</v>
      </c>
      <c r="F28" s="143">
        <v>22.9</v>
      </c>
      <c r="G28" s="142">
        <v>192.81</v>
      </c>
      <c r="H28" s="142">
        <v>0.13</v>
      </c>
      <c r="I28" s="142">
        <v>0.09</v>
      </c>
      <c r="J28" s="142">
        <v>0.15</v>
      </c>
      <c r="K28" s="142">
        <v>39.590000000000003</v>
      </c>
      <c r="L28" s="142">
        <v>0.03</v>
      </c>
      <c r="M28" s="142">
        <v>45.16</v>
      </c>
      <c r="N28" s="142">
        <v>97.63</v>
      </c>
      <c r="O28" s="142">
        <v>17.73</v>
      </c>
      <c r="P28" s="142">
        <v>81.92</v>
      </c>
      <c r="Q28" s="142">
        <v>1.27</v>
      </c>
      <c r="R28" s="142">
        <v>1.86</v>
      </c>
      <c r="S28" s="142">
        <v>3.33</v>
      </c>
      <c r="T28" s="142">
        <v>0.01</v>
      </c>
    </row>
    <row r="29" spans="1:20" s="1" customFormat="1" x14ac:dyDescent="0.3">
      <c r="A29" s="89"/>
      <c r="B29" s="115" t="s">
        <v>89</v>
      </c>
      <c r="C29" s="137">
        <v>200</v>
      </c>
      <c r="D29" s="143">
        <v>5.8</v>
      </c>
      <c r="E29" s="140">
        <v>5</v>
      </c>
      <c r="F29" s="143">
        <v>8.4</v>
      </c>
      <c r="G29" s="140">
        <v>108</v>
      </c>
      <c r="H29" s="142">
        <v>0.04</v>
      </c>
      <c r="I29" s="142">
        <v>0.26</v>
      </c>
      <c r="J29" s="143">
        <v>0.6</v>
      </c>
      <c r="K29" s="140">
        <v>44</v>
      </c>
      <c r="L29" s="142">
        <v>7.0000000000000007E-2</v>
      </c>
      <c r="M29" s="140">
        <v>248</v>
      </c>
      <c r="N29" s="140">
        <v>184</v>
      </c>
      <c r="O29" s="140">
        <v>28</v>
      </c>
      <c r="P29" s="140">
        <v>292</v>
      </c>
      <c r="Q29" s="143">
        <v>0.2</v>
      </c>
      <c r="R29" s="140">
        <v>2</v>
      </c>
      <c r="S29" s="140">
        <v>18</v>
      </c>
      <c r="T29" s="142">
        <v>0.04</v>
      </c>
    </row>
    <row r="30" spans="1:20" s="1" customFormat="1" x14ac:dyDescent="0.3">
      <c r="A30" s="90" t="s">
        <v>198</v>
      </c>
      <c r="B30" s="115" t="s">
        <v>51</v>
      </c>
      <c r="C30" s="137">
        <v>100</v>
      </c>
      <c r="D30" s="143">
        <v>0.4</v>
      </c>
      <c r="E30" s="143">
        <v>0.3</v>
      </c>
      <c r="F30" s="143">
        <v>10.3</v>
      </c>
      <c r="G30" s="140">
        <v>47</v>
      </c>
      <c r="H30" s="142">
        <v>0.02</v>
      </c>
      <c r="I30" s="142">
        <v>0.03</v>
      </c>
      <c r="J30" s="140">
        <v>5</v>
      </c>
      <c r="K30" s="140">
        <v>2</v>
      </c>
      <c r="L30" s="141"/>
      <c r="M30" s="140">
        <v>19</v>
      </c>
      <c r="N30" s="140">
        <v>16</v>
      </c>
      <c r="O30" s="140">
        <v>12</v>
      </c>
      <c r="P30" s="140">
        <v>155</v>
      </c>
      <c r="Q30" s="143">
        <v>2.2999999999999998</v>
      </c>
      <c r="R30" s="143">
        <v>0.1</v>
      </c>
      <c r="S30" s="140">
        <v>1</v>
      </c>
      <c r="T30" s="142">
        <v>0.01</v>
      </c>
    </row>
    <row r="31" spans="1:20" s="1" customFormat="1" x14ac:dyDescent="0.3">
      <c r="A31" s="183" t="s">
        <v>73</v>
      </c>
      <c r="B31" s="184"/>
      <c r="C31" s="137">
        <f>SUM(C28:C30)</f>
        <v>350</v>
      </c>
      <c r="D31" s="142">
        <v>11.24</v>
      </c>
      <c r="E31" s="142">
        <v>14.21</v>
      </c>
      <c r="F31" s="143">
        <v>41.6</v>
      </c>
      <c r="G31" s="142">
        <v>347.81</v>
      </c>
      <c r="H31" s="142">
        <v>0.19</v>
      </c>
      <c r="I31" s="142">
        <v>0.38</v>
      </c>
      <c r="J31" s="142">
        <v>5.75</v>
      </c>
      <c r="K31" s="142">
        <v>85.59</v>
      </c>
      <c r="L31" s="143">
        <v>0.1</v>
      </c>
      <c r="M31" s="142">
        <v>312.16000000000003</v>
      </c>
      <c r="N31" s="142">
        <v>297.63</v>
      </c>
      <c r="O31" s="142">
        <v>57.73</v>
      </c>
      <c r="P31" s="142">
        <v>528.91999999999996</v>
      </c>
      <c r="Q31" s="142">
        <v>3.77</v>
      </c>
      <c r="R31" s="142">
        <v>3.96</v>
      </c>
      <c r="S31" s="142">
        <v>22.33</v>
      </c>
      <c r="T31" s="142">
        <v>0.06</v>
      </c>
    </row>
    <row r="32" spans="1:20" s="1" customFormat="1" x14ac:dyDescent="0.3">
      <c r="A32" s="183" t="s">
        <v>50</v>
      </c>
      <c r="B32" s="184"/>
      <c r="C32" s="137">
        <f>C31+C26+C17</f>
        <v>2050</v>
      </c>
      <c r="D32" s="142">
        <v>76.73</v>
      </c>
      <c r="E32" s="142">
        <v>81.290000000000006</v>
      </c>
      <c r="F32" s="142">
        <v>251.33</v>
      </c>
      <c r="G32" s="142">
        <v>2068.17</v>
      </c>
      <c r="H32" s="142">
        <v>1.43</v>
      </c>
      <c r="I32" s="142">
        <v>1.53</v>
      </c>
      <c r="J32" s="142">
        <v>69.02</v>
      </c>
      <c r="K32" s="142">
        <v>953.24</v>
      </c>
      <c r="L32" s="143">
        <v>8.9</v>
      </c>
      <c r="M32" s="142">
        <v>980.89</v>
      </c>
      <c r="N32" s="142">
        <v>1513.27</v>
      </c>
      <c r="O32" s="142">
        <v>476.86</v>
      </c>
      <c r="P32" s="142">
        <v>2919.34</v>
      </c>
      <c r="Q32" s="142">
        <v>25.01</v>
      </c>
      <c r="R32" s="143">
        <v>49.9</v>
      </c>
      <c r="S32" s="142">
        <v>77.489999999999995</v>
      </c>
      <c r="T32" s="142">
        <v>0.39</v>
      </c>
    </row>
    <row r="33" spans="1:20" s="1" customFormat="1" x14ac:dyDescent="0.3">
      <c r="A33" s="118"/>
      <c r="B33" s="125"/>
      <c r="C33" s="138"/>
      <c r="D33" s="119"/>
      <c r="E33" s="119"/>
      <c r="F33" s="119"/>
      <c r="G33" s="119"/>
      <c r="H33" s="119"/>
      <c r="I33" s="119"/>
      <c r="J33" s="119"/>
      <c r="K33" s="182"/>
      <c r="L33" s="182"/>
      <c r="M33" s="182"/>
      <c r="N33" s="182"/>
      <c r="O33" s="182"/>
      <c r="P33" s="182"/>
      <c r="Q33" s="182"/>
      <c r="R33" s="182"/>
      <c r="S33" s="182"/>
      <c r="T33" s="182"/>
    </row>
    <row r="34" spans="1:20" s="1" customFormat="1" x14ac:dyDescent="0.3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</row>
    <row r="35" spans="1:20" s="1" customFormat="1" x14ac:dyDescent="0.3">
      <c r="A35" s="172"/>
      <c r="B35" s="172"/>
      <c r="C35" s="138"/>
      <c r="D35" s="120"/>
      <c r="E35" s="121"/>
      <c r="F35" s="119"/>
      <c r="G35" s="119"/>
      <c r="H35" s="120"/>
      <c r="I35" s="120"/>
      <c r="J35" s="120"/>
      <c r="K35" s="119"/>
      <c r="L35" s="119"/>
      <c r="M35" s="119"/>
      <c r="N35" s="119"/>
      <c r="O35" s="119"/>
      <c r="P35" s="119"/>
      <c r="Q35" s="119"/>
      <c r="R35" s="119"/>
      <c r="S35" s="119"/>
      <c r="T35" s="119"/>
    </row>
    <row r="36" spans="1:20" s="1" customFormat="1" x14ac:dyDescent="0.3">
      <c r="A36" s="173"/>
      <c r="B36" s="173"/>
      <c r="C36" s="138"/>
      <c r="D36" s="120"/>
      <c r="E36" s="119"/>
      <c r="F36" s="119"/>
      <c r="G36" s="119"/>
      <c r="H36" s="120"/>
      <c r="I36" s="120"/>
      <c r="J36" s="120"/>
      <c r="K36" s="119"/>
      <c r="L36" s="119"/>
      <c r="M36" s="119"/>
      <c r="N36" s="119"/>
      <c r="O36" s="119"/>
      <c r="P36" s="119"/>
      <c r="Q36" s="119"/>
      <c r="R36" s="119"/>
      <c r="S36" s="119"/>
      <c r="T36" s="119"/>
    </row>
    <row r="37" spans="1:20" s="1" customFormat="1" x14ac:dyDescent="0.3">
      <c r="A37" s="174" t="s">
        <v>27</v>
      </c>
      <c r="B37" s="174" t="s">
        <v>28</v>
      </c>
      <c r="C37" s="174" t="s">
        <v>511</v>
      </c>
      <c r="D37" s="181" t="s">
        <v>30</v>
      </c>
      <c r="E37" s="181"/>
      <c r="F37" s="181"/>
      <c r="G37" s="174" t="s">
        <v>512</v>
      </c>
      <c r="H37" s="181" t="s">
        <v>32</v>
      </c>
      <c r="I37" s="181"/>
      <c r="J37" s="181"/>
      <c r="K37" s="181"/>
      <c r="L37" s="181"/>
      <c r="M37" s="181" t="s">
        <v>33</v>
      </c>
      <c r="N37" s="181"/>
      <c r="O37" s="181"/>
      <c r="P37" s="181"/>
      <c r="Q37" s="181"/>
      <c r="R37" s="181"/>
      <c r="S37" s="181"/>
      <c r="T37" s="181"/>
    </row>
    <row r="38" spans="1:20" s="1" customFormat="1" x14ac:dyDescent="0.3">
      <c r="A38" s="175"/>
      <c r="B38" s="176"/>
      <c r="C38" s="175"/>
      <c r="D38" s="114" t="s">
        <v>34</v>
      </c>
      <c r="E38" s="114" t="s">
        <v>35</v>
      </c>
      <c r="F38" s="114" t="s">
        <v>36</v>
      </c>
      <c r="G38" s="175"/>
      <c r="H38" s="114" t="s">
        <v>37</v>
      </c>
      <c r="I38" s="114" t="s">
        <v>513</v>
      </c>
      <c r="J38" s="114" t="s">
        <v>514</v>
      </c>
      <c r="K38" s="114" t="s">
        <v>515</v>
      </c>
      <c r="L38" s="114" t="s">
        <v>516</v>
      </c>
      <c r="M38" s="114" t="s">
        <v>38</v>
      </c>
      <c r="N38" s="114" t="s">
        <v>39</v>
      </c>
      <c r="O38" s="114" t="s">
        <v>40</v>
      </c>
      <c r="P38" s="114" t="s">
        <v>517</v>
      </c>
      <c r="Q38" s="114" t="s">
        <v>41</v>
      </c>
      <c r="R38" s="114" t="s">
        <v>378</v>
      </c>
      <c r="S38" s="114" t="s">
        <v>377</v>
      </c>
      <c r="T38" s="114" t="s">
        <v>379</v>
      </c>
    </row>
    <row r="39" spans="1:20" s="1" customFormat="1" x14ac:dyDescent="0.3">
      <c r="A39" s="88">
        <v>1</v>
      </c>
      <c r="B39" s="124">
        <v>2</v>
      </c>
      <c r="C39" s="137">
        <v>3</v>
      </c>
      <c r="D39" s="88">
        <v>4</v>
      </c>
      <c r="E39" s="88">
        <v>5</v>
      </c>
      <c r="F39" s="88">
        <v>6</v>
      </c>
      <c r="G39" s="88">
        <v>7</v>
      </c>
      <c r="H39" s="88">
        <v>8</v>
      </c>
      <c r="I39" s="88">
        <v>9</v>
      </c>
      <c r="J39" s="88">
        <v>10</v>
      </c>
      <c r="K39" s="88">
        <v>11</v>
      </c>
      <c r="L39" s="88">
        <v>12</v>
      </c>
      <c r="M39" s="88">
        <v>13</v>
      </c>
      <c r="N39" s="88">
        <v>14</v>
      </c>
      <c r="O39" s="88">
        <v>15</v>
      </c>
      <c r="P39" s="88">
        <v>16</v>
      </c>
      <c r="Q39" s="88">
        <v>17</v>
      </c>
      <c r="R39" s="88">
        <v>18</v>
      </c>
      <c r="S39" s="88">
        <v>19</v>
      </c>
      <c r="T39" s="88">
        <v>20</v>
      </c>
    </row>
    <row r="40" spans="1:20" s="1" customFormat="1" x14ac:dyDescent="0.3">
      <c r="A40" s="180" t="s">
        <v>520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</row>
    <row r="41" spans="1:20" s="1" customFormat="1" x14ac:dyDescent="0.3">
      <c r="A41" s="180" t="s">
        <v>42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</row>
    <row r="42" spans="1:20" s="1" customFormat="1" x14ac:dyDescent="0.3">
      <c r="A42" s="90" t="s">
        <v>194</v>
      </c>
      <c r="B42" s="115" t="s">
        <v>44</v>
      </c>
      <c r="C42" s="137">
        <v>15</v>
      </c>
      <c r="D42" s="142">
        <v>3.48</v>
      </c>
      <c r="E42" s="142">
        <v>4.43</v>
      </c>
      <c r="F42" s="141"/>
      <c r="G42" s="143">
        <v>54.6</v>
      </c>
      <c r="H42" s="142">
        <v>0.01</v>
      </c>
      <c r="I42" s="142">
        <v>0.05</v>
      </c>
      <c r="J42" s="142">
        <v>0.11</v>
      </c>
      <c r="K42" s="143">
        <v>43.2</v>
      </c>
      <c r="L42" s="142">
        <v>0.14000000000000001</v>
      </c>
      <c r="M42" s="140">
        <v>132</v>
      </c>
      <c r="N42" s="140">
        <v>75</v>
      </c>
      <c r="O42" s="142">
        <v>5.25</v>
      </c>
      <c r="P42" s="143">
        <v>13.2</v>
      </c>
      <c r="Q42" s="142">
        <v>0.15</v>
      </c>
      <c r="R42" s="142">
        <v>2.1800000000000002</v>
      </c>
      <c r="S42" s="142">
        <v>1.35</v>
      </c>
      <c r="T42" s="142">
        <v>0.01</v>
      </c>
    </row>
    <row r="43" spans="1:20" s="1" customFormat="1" x14ac:dyDescent="0.3">
      <c r="A43" s="89" t="s">
        <v>521</v>
      </c>
      <c r="B43" s="115" t="s">
        <v>638</v>
      </c>
      <c r="C43" s="137">
        <v>210</v>
      </c>
      <c r="D43" s="142">
        <v>29.84</v>
      </c>
      <c r="E43" s="142">
        <v>18.830000000000002</v>
      </c>
      <c r="F43" s="142">
        <v>37.57</v>
      </c>
      <c r="G43" s="142">
        <v>451.24</v>
      </c>
      <c r="H43" s="143">
        <v>0.11</v>
      </c>
      <c r="I43" s="142">
        <v>0.45</v>
      </c>
      <c r="J43" s="142">
        <v>4.53</v>
      </c>
      <c r="K43" s="142">
        <v>119.1</v>
      </c>
      <c r="L43" s="142">
        <v>0.18</v>
      </c>
      <c r="M43" s="142">
        <v>270.17999999999995</v>
      </c>
      <c r="N43" s="142">
        <v>378.08</v>
      </c>
      <c r="O43" s="142">
        <v>51.51</v>
      </c>
      <c r="P43" s="142">
        <v>260.90999999999997</v>
      </c>
      <c r="Q43" s="142">
        <v>0.92</v>
      </c>
      <c r="R43" s="142">
        <v>50.82</v>
      </c>
      <c r="S43" s="142">
        <v>14.65</v>
      </c>
      <c r="T43" s="142">
        <v>0.05</v>
      </c>
    </row>
    <row r="44" spans="1:20" s="1" customFormat="1" x14ac:dyDescent="0.3">
      <c r="A44" s="90" t="s">
        <v>205</v>
      </c>
      <c r="B44" s="115" t="s">
        <v>25</v>
      </c>
      <c r="C44" s="137">
        <v>200</v>
      </c>
      <c r="D44" s="142">
        <v>1.82</v>
      </c>
      <c r="E44" s="142">
        <v>1.42</v>
      </c>
      <c r="F44" s="142">
        <v>13.74</v>
      </c>
      <c r="G44" s="142">
        <v>75.650000000000006</v>
      </c>
      <c r="H44" s="142">
        <v>0.02</v>
      </c>
      <c r="I44" s="142">
        <v>0.09</v>
      </c>
      <c r="J44" s="142">
        <v>0.83</v>
      </c>
      <c r="K44" s="142">
        <v>12.82</v>
      </c>
      <c r="L44" s="142">
        <v>0.03</v>
      </c>
      <c r="M44" s="142">
        <v>72.48</v>
      </c>
      <c r="N44" s="142">
        <v>58.64</v>
      </c>
      <c r="O44" s="142">
        <v>12.24</v>
      </c>
      <c r="P44" s="142">
        <v>106.89</v>
      </c>
      <c r="Q44" s="142">
        <v>0.91</v>
      </c>
      <c r="R44" s="142">
        <v>0.56000000000000005</v>
      </c>
      <c r="S44" s="142">
        <v>5.04</v>
      </c>
      <c r="T44" s="142">
        <v>0.01</v>
      </c>
    </row>
    <row r="45" spans="1:20" s="1" customFormat="1" x14ac:dyDescent="0.3">
      <c r="A45" s="116"/>
      <c r="B45" s="115" t="s">
        <v>426</v>
      </c>
      <c r="C45" s="137">
        <v>40</v>
      </c>
      <c r="D45" s="142">
        <v>2.99</v>
      </c>
      <c r="E45" s="142">
        <v>1.79</v>
      </c>
      <c r="F45" s="143">
        <v>18.399999999999999</v>
      </c>
      <c r="G45" s="142">
        <v>103.03</v>
      </c>
      <c r="H45" s="142">
        <v>0.12</v>
      </c>
      <c r="I45" s="142">
        <v>0.05</v>
      </c>
      <c r="J45" s="141"/>
      <c r="K45" s="142">
        <v>1.74</v>
      </c>
      <c r="L45" s="141"/>
      <c r="M45" s="142">
        <v>54.52</v>
      </c>
      <c r="N45" s="142">
        <v>66.16</v>
      </c>
      <c r="O45" s="142">
        <v>26.16</v>
      </c>
      <c r="P45" s="143">
        <v>47.9</v>
      </c>
      <c r="Q45" s="142">
        <v>1.1399999999999999</v>
      </c>
      <c r="R45" s="142">
        <v>3.24</v>
      </c>
      <c r="S45" s="142">
        <v>0.25</v>
      </c>
      <c r="T45" s="141"/>
    </row>
    <row r="46" spans="1:20" s="1" customFormat="1" x14ac:dyDescent="0.3">
      <c r="A46" s="90" t="s">
        <v>198</v>
      </c>
      <c r="B46" s="115" t="s">
        <v>51</v>
      </c>
      <c r="C46" s="137">
        <v>100</v>
      </c>
      <c r="D46" s="143">
        <v>0.4</v>
      </c>
      <c r="E46" s="143">
        <v>0.3</v>
      </c>
      <c r="F46" s="143">
        <v>10.3</v>
      </c>
      <c r="G46" s="140">
        <v>47</v>
      </c>
      <c r="H46" s="142">
        <v>0.02</v>
      </c>
      <c r="I46" s="142">
        <v>0.03</v>
      </c>
      <c r="J46" s="140">
        <v>5</v>
      </c>
      <c r="K46" s="140">
        <v>2</v>
      </c>
      <c r="L46" s="141"/>
      <c r="M46" s="140">
        <v>19</v>
      </c>
      <c r="N46" s="140">
        <v>16</v>
      </c>
      <c r="O46" s="140">
        <v>12</v>
      </c>
      <c r="P46" s="140">
        <v>155</v>
      </c>
      <c r="Q46" s="143">
        <v>2.2999999999999998</v>
      </c>
      <c r="R46" s="143">
        <v>0.1</v>
      </c>
      <c r="S46" s="140">
        <v>1</v>
      </c>
      <c r="T46" s="142">
        <v>0.01</v>
      </c>
    </row>
    <row r="47" spans="1:20" s="1" customFormat="1" x14ac:dyDescent="0.3">
      <c r="A47" s="183" t="s">
        <v>46</v>
      </c>
      <c r="B47" s="184"/>
      <c r="C47" s="137">
        <f>SUM(C42:C46)</f>
        <v>565</v>
      </c>
      <c r="D47" s="142">
        <v>38.53</v>
      </c>
      <c r="E47" s="142">
        <v>26.77</v>
      </c>
      <c r="F47" s="142">
        <v>80.010000000000005</v>
      </c>
      <c r="G47" s="142">
        <v>731.52</v>
      </c>
      <c r="H47" s="142">
        <v>0.28000000000000003</v>
      </c>
      <c r="I47" s="142">
        <v>0.67</v>
      </c>
      <c r="J47" s="142">
        <v>10.47</v>
      </c>
      <c r="K47" s="142">
        <v>178.86</v>
      </c>
      <c r="L47" s="142">
        <v>0.35</v>
      </c>
      <c r="M47" s="142">
        <v>548.17999999999995</v>
      </c>
      <c r="N47" s="142">
        <v>593.88</v>
      </c>
      <c r="O47" s="142">
        <v>107.16</v>
      </c>
      <c r="P47" s="143">
        <v>583.9</v>
      </c>
      <c r="Q47" s="142">
        <v>5.42</v>
      </c>
      <c r="R47" s="143">
        <v>56.9</v>
      </c>
      <c r="S47" s="142">
        <v>22.29</v>
      </c>
      <c r="T47" s="142">
        <v>0.08</v>
      </c>
    </row>
    <row r="48" spans="1:20" s="1" customFormat="1" x14ac:dyDescent="0.3">
      <c r="A48" s="180" t="s">
        <v>13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</row>
    <row r="49" spans="1:20" s="1" customFormat="1" x14ac:dyDescent="0.3">
      <c r="A49" s="90" t="s">
        <v>522</v>
      </c>
      <c r="B49" s="115" t="s">
        <v>150</v>
      </c>
      <c r="C49" s="137">
        <v>100</v>
      </c>
      <c r="D49" s="142">
        <v>1.64</v>
      </c>
      <c r="E49" s="143">
        <v>6.2</v>
      </c>
      <c r="F49" s="142">
        <v>3.59</v>
      </c>
      <c r="G49" s="142">
        <v>77.56</v>
      </c>
      <c r="H49" s="142">
        <v>0.06</v>
      </c>
      <c r="I49" s="142">
        <v>0.05</v>
      </c>
      <c r="J49" s="142">
        <v>46.15</v>
      </c>
      <c r="K49" s="142">
        <v>161.79</v>
      </c>
      <c r="L49" s="141"/>
      <c r="M49" s="142">
        <v>51.96</v>
      </c>
      <c r="N49" s="142">
        <v>42.28</v>
      </c>
      <c r="O49" s="142">
        <v>22.91</v>
      </c>
      <c r="P49" s="142">
        <v>263.85000000000002</v>
      </c>
      <c r="Q49" s="142">
        <v>1.05</v>
      </c>
      <c r="R49" s="142">
        <v>0.39</v>
      </c>
      <c r="S49" s="142">
        <v>2.54</v>
      </c>
      <c r="T49" s="142">
        <v>0.04</v>
      </c>
    </row>
    <row r="50" spans="1:20" s="1" customFormat="1" x14ac:dyDescent="0.3">
      <c r="A50" s="89" t="s">
        <v>416</v>
      </c>
      <c r="B50" s="115" t="s">
        <v>603</v>
      </c>
      <c r="C50" s="137">
        <v>260</v>
      </c>
      <c r="D50" s="143">
        <v>4.9000000000000004</v>
      </c>
      <c r="E50" s="142">
        <v>7.75</v>
      </c>
      <c r="F50" s="142">
        <v>17.95</v>
      </c>
      <c r="G50" s="142">
        <v>161.38999999999999</v>
      </c>
      <c r="H50" s="142">
        <v>0.09</v>
      </c>
      <c r="I50" s="142">
        <v>7.0000000000000007E-2</v>
      </c>
      <c r="J50" s="140">
        <v>14</v>
      </c>
      <c r="K50" s="142">
        <v>211.15</v>
      </c>
      <c r="L50" s="141"/>
      <c r="M50" s="142">
        <v>17.739999999999998</v>
      </c>
      <c r="N50" s="142">
        <v>87.83</v>
      </c>
      <c r="O50" s="142">
        <v>27.11</v>
      </c>
      <c r="P50" s="142">
        <v>416.85</v>
      </c>
      <c r="Q50" s="142">
        <v>1.18</v>
      </c>
      <c r="R50" s="142">
        <v>1.72</v>
      </c>
      <c r="S50" s="142">
        <v>4.8099999999999996</v>
      </c>
      <c r="T50" s="142">
        <v>0.04</v>
      </c>
    </row>
    <row r="51" spans="1:20" s="1" customFormat="1" x14ac:dyDescent="0.3">
      <c r="A51" s="90" t="s">
        <v>523</v>
      </c>
      <c r="B51" s="115" t="s">
        <v>505</v>
      </c>
      <c r="C51" s="137">
        <v>100</v>
      </c>
      <c r="D51" s="142">
        <v>15.34</v>
      </c>
      <c r="E51" s="142">
        <v>14.07</v>
      </c>
      <c r="F51" s="142">
        <v>8.36</v>
      </c>
      <c r="G51" s="142">
        <v>223.35</v>
      </c>
      <c r="H51" s="142">
        <v>0.26</v>
      </c>
      <c r="I51" s="142">
        <v>1.78</v>
      </c>
      <c r="J51" s="142">
        <v>27.51</v>
      </c>
      <c r="K51" s="142">
        <v>6722.49</v>
      </c>
      <c r="L51" s="142">
        <v>0.98</v>
      </c>
      <c r="M51" s="142">
        <v>35.46</v>
      </c>
      <c r="N51" s="142">
        <v>276.77999999999997</v>
      </c>
      <c r="O51" s="142">
        <v>19.350000000000001</v>
      </c>
      <c r="P51" s="142">
        <v>272.73</v>
      </c>
      <c r="Q51" s="142">
        <v>5.67</v>
      </c>
      <c r="R51" s="142">
        <v>32.369999999999997</v>
      </c>
      <c r="S51" s="142">
        <v>7.77</v>
      </c>
      <c r="T51" s="142">
        <v>0.19</v>
      </c>
    </row>
    <row r="52" spans="1:20" s="1" customFormat="1" x14ac:dyDescent="0.3">
      <c r="A52" s="90" t="s">
        <v>244</v>
      </c>
      <c r="B52" s="115" t="s">
        <v>174</v>
      </c>
      <c r="C52" s="137">
        <v>180</v>
      </c>
      <c r="D52" s="142">
        <v>3.94</v>
      </c>
      <c r="E52" s="142">
        <v>5.67</v>
      </c>
      <c r="F52" s="142">
        <v>26.52</v>
      </c>
      <c r="G52" s="142">
        <v>173.36</v>
      </c>
      <c r="H52" s="143">
        <v>0.2</v>
      </c>
      <c r="I52" s="142">
        <v>0.16</v>
      </c>
      <c r="J52" s="142">
        <v>31.16</v>
      </c>
      <c r="K52" s="142">
        <v>37.78</v>
      </c>
      <c r="L52" s="142">
        <v>0.09</v>
      </c>
      <c r="M52" s="142">
        <v>52.28</v>
      </c>
      <c r="N52" s="143">
        <v>116.7</v>
      </c>
      <c r="O52" s="142">
        <v>39.479999999999997</v>
      </c>
      <c r="P52" s="142">
        <v>917.45</v>
      </c>
      <c r="Q52" s="142">
        <v>1.44</v>
      </c>
      <c r="R52" s="142">
        <v>0.76</v>
      </c>
      <c r="S52" s="142">
        <v>10.220000000000001</v>
      </c>
      <c r="T52" s="142">
        <v>0.05</v>
      </c>
    </row>
    <row r="53" spans="1:20" s="1" customFormat="1" x14ac:dyDescent="0.3">
      <c r="A53" s="90" t="s">
        <v>217</v>
      </c>
      <c r="B53" s="115" t="s">
        <v>59</v>
      </c>
      <c r="C53" s="137">
        <v>200</v>
      </c>
      <c r="D53" s="142">
        <v>0.16</v>
      </c>
      <c r="E53" s="142">
        <v>0.04</v>
      </c>
      <c r="F53" s="143">
        <v>13.1</v>
      </c>
      <c r="G53" s="142">
        <v>54.29</v>
      </c>
      <c r="H53" s="142">
        <v>0.01</v>
      </c>
      <c r="I53" s="142">
        <v>0.01</v>
      </c>
      <c r="J53" s="140">
        <v>3</v>
      </c>
      <c r="K53" s="143">
        <v>3.4</v>
      </c>
      <c r="L53" s="141"/>
      <c r="M53" s="142">
        <v>7.73</v>
      </c>
      <c r="N53" s="140">
        <v>6</v>
      </c>
      <c r="O53" s="143">
        <v>5.2</v>
      </c>
      <c r="P53" s="142">
        <v>51.53</v>
      </c>
      <c r="Q53" s="142">
        <v>0.13</v>
      </c>
      <c r="R53" s="142">
        <v>0.02</v>
      </c>
      <c r="S53" s="143">
        <v>0.4</v>
      </c>
      <c r="T53" s="141"/>
    </row>
    <row r="54" spans="1:20" s="1" customFormat="1" x14ac:dyDescent="0.3">
      <c r="A54" s="116"/>
      <c r="B54" s="115" t="s">
        <v>426</v>
      </c>
      <c r="C54" s="137">
        <v>90</v>
      </c>
      <c r="D54" s="142">
        <v>6.08</v>
      </c>
      <c r="E54" s="142">
        <v>4.09</v>
      </c>
      <c r="F54" s="142">
        <v>37.76</v>
      </c>
      <c r="G54" s="142">
        <v>215.28</v>
      </c>
      <c r="H54" s="142">
        <v>0.24</v>
      </c>
      <c r="I54" s="142">
        <v>0.09</v>
      </c>
      <c r="J54" s="141"/>
      <c r="K54" s="142">
        <v>3.84</v>
      </c>
      <c r="L54" s="141"/>
      <c r="M54" s="142">
        <v>123.34</v>
      </c>
      <c r="N54" s="142">
        <v>137.57</v>
      </c>
      <c r="O54" s="142">
        <v>57.76</v>
      </c>
      <c r="P54" s="142">
        <v>101.16</v>
      </c>
      <c r="Q54" s="143">
        <v>2.4</v>
      </c>
      <c r="R54" s="142">
        <v>7.12</v>
      </c>
      <c r="S54" s="142">
        <v>0.57999999999999996</v>
      </c>
      <c r="T54" s="141"/>
    </row>
    <row r="55" spans="1:20" s="1" customFormat="1" x14ac:dyDescent="0.3">
      <c r="A55" s="90" t="s">
        <v>198</v>
      </c>
      <c r="B55" s="115" t="s">
        <v>45</v>
      </c>
      <c r="C55" s="137">
        <v>100</v>
      </c>
      <c r="D55" s="143">
        <v>0.4</v>
      </c>
      <c r="E55" s="143">
        <v>0.4</v>
      </c>
      <c r="F55" s="143">
        <v>9.8000000000000007</v>
      </c>
      <c r="G55" s="140">
        <v>47</v>
      </c>
      <c r="H55" s="142">
        <v>0.03</v>
      </c>
      <c r="I55" s="142">
        <v>0.02</v>
      </c>
      <c r="J55" s="140">
        <v>10</v>
      </c>
      <c r="K55" s="140">
        <v>5</v>
      </c>
      <c r="L55" s="141"/>
      <c r="M55" s="140">
        <v>16</v>
      </c>
      <c r="N55" s="140">
        <v>11</v>
      </c>
      <c r="O55" s="140">
        <v>9</v>
      </c>
      <c r="P55" s="140">
        <v>278</v>
      </c>
      <c r="Q55" s="143">
        <v>2.2000000000000002</v>
      </c>
      <c r="R55" s="143">
        <v>0.3</v>
      </c>
      <c r="S55" s="140">
        <v>2</v>
      </c>
      <c r="T55" s="142">
        <v>0.01</v>
      </c>
    </row>
    <row r="56" spans="1:20" s="1" customFormat="1" x14ac:dyDescent="0.3">
      <c r="A56" s="183" t="s">
        <v>49</v>
      </c>
      <c r="B56" s="184"/>
      <c r="C56" s="137">
        <f>SUM(C49:C55)</f>
        <v>1030</v>
      </c>
      <c r="D56" s="142">
        <v>32.46</v>
      </c>
      <c r="E56" s="142">
        <v>38.22</v>
      </c>
      <c r="F56" s="142">
        <v>117.08</v>
      </c>
      <c r="G56" s="142">
        <v>952.23</v>
      </c>
      <c r="H56" s="142">
        <v>0.89</v>
      </c>
      <c r="I56" s="142">
        <v>2.1800000000000002</v>
      </c>
      <c r="J56" s="142">
        <v>131.82</v>
      </c>
      <c r="K56" s="142">
        <v>7145.45</v>
      </c>
      <c r="L56" s="142">
        <v>1.07</v>
      </c>
      <c r="M56" s="142">
        <v>304.51</v>
      </c>
      <c r="N56" s="142">
        <v>678.16</v>
      </c>
      <c r="O56" s="142">
        <v>180.81</v>
      </c>
      <c r="P56" s="142">
        <v>2301.5700000000002</v>
      </c>
      <c r="Q56" s="142">
        <v>14.07</v>
      </c>
      <c r="R56" s="142">
        <v>42.68</v>
      </c>
      <c r="S56" s="142">
        <v>28.32</v>
      </c>
      <c r="T56" s="142">
        <v>0.33</v>
      </c>
    </row>
    <row r="57" spans="1:20" s="1" customFormat="1" x14ac:dyDescent="0.3">
      <c r="A57" s="180" t="s">
        <v>14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</row>
    <row r="58" spans="1:20" s="1" customFormat="1" x14ac:dyDescent="0.3">
      <c r="A58" s="89" t="s">
        <v>524</v>
      </c>
      <c r="B58" s="115" t="s">
        <v>437</v>
      </c>
      <c r="C58" s="137">
        <v>100</v>
      </c>
      <c r="D58" s="142">
        <v>1.92</v>
      </c>
      <c r="E58" s="142">
        <v>0.03</v>
      </c>
      <c r="F58" s="143">
        <v>5.6</v>
      </c>
      <c r="G58" s="142">
        <v>33.85</v>
      </c>
      <c r="H58" s="142">
        <v>0.01</v>
      </c>
      <c r="I58" s="141"/>
      <c r="J58" s="140">
        <v>8</v>
      </c>
      <c r="K58" s="143">
        <v>0.4</v>
      </c>
      <c r="L58" s="141"/>
      <c r="M58" s="142">
        <v>8.15</v>
      </c>
      <c r="N58" s="143">
        <v>4.4000000000000004</v>
      </c>
      <c r="O58" s="143">
        <v>2.4</v>
      </c>
      <c r="P58" s="142">
        <v>32.75</v>
      </c>
      <c r="Q58" s="142">
        <v>0.14000000000000001</v>
      </c>
      <c r="R58" s="142">
        <v>0.08</v>
      </c>
      <c r="S58" s="142">
        <v>0.02</v>
      </c>
      <c r="T58" s="141"/>
    </row>
    <row r="59" spans="1:20" s="1" customFormat="1" x14ac:dyDescent="0.3">
      <c r="A59" s="90" t="s">
        <v>197</v>
      </c>
      <c r="B59" s="115" t="s">
        <v>11</v>
      </c>
      <c r="C59" s="137">
        <v>200</v>
      </c>
      <c r="D59" s="142">
        <v>0.26</v>
      </c>
      <c r="E59" s="142">
        <v>0.03</v>
      </c>
      <c r="F59" s="142">
        <v>11.26</v>
      </c>
      <c r="G59" s="142">
        <v>47.79</v>
      </c>
      <c r="H59" s="141"/>
      <c r="I59" s="142">
        <v>0.01</v>
      </c>
      <c r="J59" s="143">
        <v>2.9</v>
      </c>
      <c r="K59" s="142">
        <v>0.64</v>
      </c>
      <c r="L59" s="141"/>
      <c r="M59" s="142">
        <v>8.08</v>
      </c>
      <c r="N59" s="142">
        <v>9.7799999999999994</v>
      </c>
      <c r="O59" s="142">
        <v>5.24</v>
      </c>
      <c r="P59" s="142">
        <v>36.54</v>
      </c>
      <c r="Q59" s="143">
        <v>0.9</v>
      </c>
      <c r="R59" s="142">
        <v>0.03</v>
      </c>
      <c r="S59" s="142">
        <v>0.01</v>
      </c>
      <c r="T59" s="141"/>
    </row>
    <row r="60" spans="1:20" s="1" customFormat="1" x14ac:dyDescent="0.3">
      <c r="A60" s="89" t="s">
        <v>198</v>
      </c>
      <c r="B60" s="115" t="s">
        <v>101</v>
      </c>
      <c r="C60" s="137">
        <v>100</v>
      </c>
      <c r="D60" s="143">
        <v>0.8</v>
      </c>
      <c r="E60" s="143">
        <v>0.4</v>
      </c>
      <c r="F60" s="143">
        <v>8.1</v>
      </c>
      <c r="G60" s="140">
        <v>47</v>
      </c>
      <c r="H60" s="142">
        <v>0.02</v>
      </c>
      <c r="I60" s="142">
        <v>0.04</v>
      </c>
      <c r="J60" s="140">
        <v>180</v>
      </c>
      <c r="K60" s="140">
        <v>15</v>
      </c>
      <c r="L60" s="141"/>
      <c r="M60" s="140">
        <v>40</v>
      </c>
      <c r="N60" s="140">
        <v>34</v>
      </c>
      <c r="O60" s="140">
        <v>25</v>
      </c>
      <c r="P60" s="140">
        <v>300</v>
      </c>
      <c r="Q60" s="143">
        <v>0.8</v>
      </c>
      <c r="R60" s="143">
        <v>0.2</v>
      </c>
      <c r="S60" s="140">
        <v>2</v>
      </c>
      <c r="T60" s="142">
        <v>0.01</v>
      </c>
    </row>
    <row r="61" spans="1:20" s="1" customFormat="1" x14ac:dyDescent="0.3">
      <c r="A61" s="183" t="s">
        <v>73</v>
      </c>
      <c r="B61" s="184"/>
      <c r="C61" s="137">
        <f>SUM(C58:C60)</f>
        <v>400</v>
      </c>
      <c r="D61" s="142">
        <v>2.98</v>
      </c>
      <c r="E61" s="142">
        <v>0.46</v>
      </c>
      <c r="F61" s="142">
        <v>24.96</v>
      </c>
      <c r="G61" s="142">
        <v>128.63999999999999</v>
      </c>
      <c r="H61" s="142">
        <v>0.03</v>
      </c>
      <c r="I61" s="142">
        <v>0.05</v>
      </c>
      <c r="J61" s="143">
        <v>190.9</v>
      </c>
      <c r="K61" s="142">
        <v>16.04</v>
      </c>
      <c r="L61" s="141"/>
      <c r="M61" s="142">
        <v>56.23</v>
      </c>
      <c r="N61" s="142">
        <v>48.18</v>
      </c>
      <c r="O61" s="142">
        <v>32.64</v>
      </c>
      <c r="P61" s="142">
        <v>369.29</v>
      </c>
      <c r="Q61" s="142">
        <v>1.84</v>
      </c>
      <c r="R61" s="142">
        <v>0.31</v>
      </c>
      <c r="S61" s="142">
        <v>2.0299999999999998</v>
      </c>
      <c r="T61" s="142">
        <v>0.01</v>
      </c>
    </row>
    <row r="62" spans="1:20" s="1" customFormat="1" x14ac:dyDescent="0.3">
      <c r="A62" s="183" t="s">
        <v>50</v>
      </c>
      <c r="B62" s="184"/>
      <c r="C62" s="137">
        <f>C47+C56+C61</f>
        <v>1995</v>
      </c>
      <c r="D62" s="142">
        <v>73.97</v>
      </c>
      <c r="E62" s="142">
        <v>65.45</v>
      </c>
      <c r="F62" s="142">
        <v>222.05</v>
      </c>
      <c r="G62" s="142">
        <v>1812.39</v>
      </c>
      <c r="H62" s="143">
        <v>1.2</v>
      </c>
      <c r="I62" s="143">
        <v>2.9</v>
      </c>
      <c r="J62" s="142">
        <v>333.19</v>
      </c>
      <c r="K62" s="142">
        <v>7340.35</v>
      </c>
      <c r="L62" s="142">
        <v>1.42</v>
      </c>
      <c r="M62" s="142">
        <v>908.92</v>
      </c>
      <c r="N62" s="142">
        <v>1320.22</v>
      </c>
      <c r="O62" s="142">
        <v>320.61</v>
      </c>
      <c r="P62" s="142">
        <v>3254.76</v>
      </c>
      <c r="Q62" s="142">
        <v>21.33</v>
      </c>
      <c r="R62" s="142">
        <v>99.89</v>
      </c>
      <c r="S62" s="142">
        <v>52.64</v>
      </c>
      <c r="T62" s="142">
        <v>0.42</v>
      </c>
    </row>
    <row r="63" spans="1:20" s="1" customFormat="1" x14ac:dyDescent="0.3">
      <c r="A63" s="118"/>
      <c r="B63" s="125"/>
      <c r="C63" s="138"/>
      <c r="D63" s="119"/>
      <c r="E63" s="119"/>
      <c r="F63" s="119"/>
      <c r="G63" s="119"/>
      <c r="H63" s="119"/>
      <c r="I63" s="119"/>
      <c r="J63" s="119"/>
      <c r="K63" s="182"/>
      <c r="L63" s="182"/>
      <c r="M63" s="182"/>
      <c r="N63" s="182"/>
      <c r="O63" s="182"/>
      <c r="P63" s="182"/>
      <c r="Q63" s="182"/>
      <c r="R63" s="182"/>
      <c r="S63" s="182"/>
      <c r="T63" s="182"/>
    </row>
    <row r="64" spans="1:20" s="1" customFormat="1" x14ac:dyDescent="0.3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</row>
    <row r="65" spans="1:20" s="1" customFormat="1" x14ac:dyDescent="0.3">
      <c r="A65" s="172"/>
      <c r="B65" s="172"/>
      <c r="C65" s="138"/>
      <c r="D65" s="120"/>
      <c r="E65" s="121"/>
      <c r="F65" s="119"/>
      <c r="G65" s="119"/>
      <c r="H65" s="120"/>
      <c r="I65" s="120"/>
      <c r="J65" s="120"/>
      <c r="K65" s="119"/>
      <c r="L65" s="119"/>
      <c r="M65" s="119"/>
      <c r="N65" s="119"/>
      <c r="O65" s="119"/>
      <c r="P65" s="119"/>
      <c r="Q65" s="119"/>
      <c r="R65" s="119"/>
      <c r="S65" s="119"/>
      <c r="T65" s="119"/>
    </row>
    <row r="66" spans="1:20" s="1" customFormat="1" x14ac:dyDescent="0.3">
      <c r="A66" s="173"/>
      <c r="B66" s="173"/>
      <c r="C66" s="138"/>
      <c r="D66" s="120"/>
      <c r="E66" s="119"/>
      <c r="F66" s="119"/>
      <c r="G66" s="119"/>
      <c r="H66" s="120"/>
      <c r="I66" s="120"/>
      <c r="J66" s="120"/>
      <c r="K66" s="119"/>
      <c r="L66" s="119"/>
      <c r="M66" s="119"/>
      <c r="N66" s="119"/>
      <c r="O66" s="119"/>
      <c r="P66" s="119"/>
      <c r="Q66" s="119"/>
      <c r="R66" s="119"/>
      <c r="S66" s="119"/>
      <c r="T66" s="119"/>
    </row>
    <row r="67" spans="1:20" s="1" customFormat="1" x14ac:dyDescent="0.3">
      <c r="A67" s="174" t="s">
        <v>27</v>
      </c>
      <c r="B67" s="174" t="s">
        <v>28</v>
      </c>
      <c r="C67" s="174" t="s">
        <v>511</v>
      </c>
      <c r="D67" s="181" t="s">
        <v>30</v>
      </c>
      <c r="E67" s="181"/>
      <c r="F67" s="181"/>
      <c r="G67" s="174" t="s">
        <v>512</v>
      </c>
      <c r="H67" s="181" t="s">
        <v>32</v>
      </c>
      <c r="I67" s="181"/>
      <c r="J67" s="181"/>
      <c r="K67" s="181"/>
      <c r="L67" s="181"/>
      <c r="M67" s="181" t="s">
        <v>33</v>
      </c>
      <c r="N67" s="181"/>
      <c r="O67" s="181"/>
      <c r="P67" s="181"/>
      <c r="Q67" s="181"/>
      <c r="R67" s="181"/>
      <c r="S67" s="181"/>
      <c r="T67" s="181"/>
    </row>
    <row r="68" spans="1:20" s="1" customFormat="1" x14ac:dyDescent="0.3">
      <c r="A68" s="175"/>
      <c r="B68" s="176"/>
      <c r="C68" s="175"/>
      <c r="D68" s="114" t="s">
        <v>34</v>
      </c>
      <c r="E68" s="114" t="s">
        <v>35</v>
      </c>
      <c r="F68" s="114" t="s">
        <v>36</v>
      </c>
      <c r="G68" s="175"/>
      <c r="H68" s="114" t="s">
        <v>37</v>
      </c>
      <c r="I68" s="114" t="s">
        <v>513</v>
      </c>
      <c r="J68" s="114" t="s">
        <v>514</v>
      </c>
      <c r="K68" s="114" t="s">
        <v>515</v>
      </c>
      <c r="L68" s="114" t="s">
        <v>516</v>
      </c>
      <c r="M68" s="114" t="s">
        <v>38</v>
      </c>
      <c r="N68" s="114" t="s">
        <v>39</v>
      </c>
      <c r="O68" s="114" t="s">
        <v>40</v>
      </c>
      <c r="P68" s="114" t="s">
        <v>517</v>
      </c>
      <c r="Q68" s="114" t="s">
        <v>41</v>
      </c>
      <c r="R68" s="114" t="s">
        <v>378</v>
      </c>
      <c r="S68" s="114" t="s">
        <v>377</v>
      </c>
      <c r="T68" s="114" t="s">
        <v>379</v>
      </c>
    </row>
    <row r="69" spans="1:20" s="1" customFormat="1" x14ac:dyDescent="0.3">
      <c r="A69" s="88">
        <v>1</v>
      </c>
      <c r="B69" s="124">
        <v>2</v>
      </c>
      <c r="C69" s="137">
        <v>3</v>
      </c>
      <c r="D69" s="88">
        <v>4</v>
      </c>
      <c r="E69" s="88">
        <v>5</v>
      </c>
      <c r="F69" s="88">
        <v>6</v>
      </c>
      <c r="G69" s="88">
        <v>7</v>
      </c>
      <c r="H69" s="88">
        <v>8</v>
      </c>
      <c r="I69" s="88">
        <v>9</v>
      </c>
      <c r="J69" s="88">
        <v>10</v>
      </c>
      <c r="K69" s="88">
        <v>11</v>
      </c>
      <c r="L69" s="88">
        <v>12</v>
      </c>
      <c r="M69" s="88">
        <v>13</v>
      </c>
      <c r="N69" s="88">
        <v>14</v>
      </c>
      <c r="O69" s="88">
        <v>15</v>
      </c>
      <c r="P69" s="88">
        <v>16</v>
      </c>
      <c r="Q69" s="88">
        <v>17</v>
      </c>
      <c r="R69" s="88">
        <v>18</v>
      </c>
      <c r="S69" s="88">
        <v>19</v>
      </c>
      <c r="T69" s="88">
        <v>20</v>
      </c>
    </row>
    <row r="70" spans="1:20" s="1" customFormat="1" x14ac:dyDescent="0.3">
      <c r="A70" s="180" t="s">
        <v>525</v>
      </c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</row>
    <row r="71" spans="1:20" s="1" customFormat="1" x14ac:dyDescent="0.3">
      <c r="A71" s="180" t="s">
        <v>42</v>
      </c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</row>
    <row r="72" spans="1:20" s="1" customFormat="1" x14ac:dyDescent="0.3">
      <c r="A72" s="90" t="s">
        <v>193</v>
      </c>
      <c r="B72" s="115" t="s">
        <v>43</v>
      </c>
      <c r="C72" s="137">
        <v>10</v>
      </c>
      <c r="D72" s="142">
        <v>0.08</v>
      </c>
      <c r="E72" s="142">
        <v>7.25</v>
      </c>
      <c r="F72" s="142">
        <v>0.13</v>
      </c>
      <c r="G72" s="143">
        <v>66.099999999999994</v>
      </c>
      <c r="H72" s="141"/>
      <c r="I72" s="142">
        <v>0.01</v>
      </c>
      <c r="J72" s="141"/>
      <c r="K72" s="140">
        <v>45</v>
      </c>
      <c r="L72" s="142">
        <v>0.13</v>
      </c>
      <c r="M72" s="143">
        <v>2.4</v>
      </c>
      <c r="N72" s="140">
        <v>3</v>
      </c>
      <c r="O72" s="142">
        <v>0.05</v>
      </c>
      <c r="P72" s="140">
        <v>3</v>
      </c>
      <c r="Q72" s="142">
        <v>0.02</v>
      </c>
      <c r="R72" s="143">
        <v>0.1</v>
      </c>
      <c r="S72" s="141"/>
      <c r="T72" s="141"/>
    </row>
    <row r="73" spans="1:20" s="1" customFormat="1" ht="33" x14ac:dyDescent="0.3">
      <c r="A73" s="89" t="s">
        <v>526</v>
      </c>
      <c r="B73" s="115" t="s">
        <v>634</v>
      </c>
      <c r="C73" s="137">
        <v>105</v>
      </c>
      <c r="D73" s="142">
        <v>22.72</v>
      </c>
      <c r="E73" s="142">
        <v>11.379999999999999</v>
      </c>
      <c r="F73" s="142">
        <v>7.0600000000000005</v>
      </c>
      <c r="G73" s="142">
        <v>222.57999999999998</v>
      </c>
      <c r="H73" s="142">
        <v>0.23</v>
      </c>
      <c r="I73" s="142">
        <v>0.18000000000000002</v>
      </c>
      <c r="J73" s="142">
        <v>0.97</v>
      </c>
      <c r="K73" s="143">
        <v>54.9</v>
      </c>
      <c r="L73" s="142">
        <v>11.84</v>
      </c>
      <c r="M73" s="143">
        <v>24.8</v>
      </c>
      <c r="N73" s="142">
        <v>226.56</v>
      </c>
      <c r="O73" s="142">
        <v>35.65</v>
      </c>
      <c r="P73" s="142">
        <v>370.17</v>
      </c>
      <c r="Q73" s="142">
        <v>0.7</v>
      </c>
      <c r="R73" s="142">
        <v>49.58</v>
      </c>
      <c r="S73" s="140">
        <v>54</v>
      </c>
      <c r="T73" s="142">
        <v>0.46</v>
      </c>
    </row>
    <row r="74" spans="1:20" s="1" customFormat="1" x14ac:dyDescent="0.3">
      <c r="A74" s="89" t="s">
        <v>212</v>
      </c>
      <c r="B74" s="115" t="s">
        <v>153</v>
      </c>
      <c r="C74" s="137">
        <v>180</v>
      </c>
      <c r="D74" s="142">
        <v>3.76</v>
      </c>
      <c r="E74" s="142">
        <v>4.37</v>
      </c>
      <c r="F74" s="142">
        <v>30.38</v>
      </c>
      <c r="G74" s="142">
        <v>176.27</v>
      </c>
      <c r="H74" s="142">
        <v>0.22</v>
      </c>
      <c r="I74" s="142">
        <v>0.14000000000000001</v>
      </c>
      <c r="J74" s="143">
        <v>37.200000000000003</v>
      </c>
      <c r="K74" s="142">
        <v>28.08</v>
      </c>
      <c r="L74" s="142">
        <v>7.0000000000000007E-2</v>
      </c>
      <c r="M74" s="143">
        <v>20.9</v>
      </c>
      <c r="N74" s="142">
        <v>109.61</v>
      </c>
      <c r="O74" s="142">
        <v>42.87</v>
      </c>
      <c r="P74" s="142">
        <v>1058.01</v>
      </c>
      <c r="Q74" s="142">
        <v>1.69</v>
      </c>
      <c r="R74" s="142">
        <v>0.55000000000000004</v>
      </c>
      <c r="S74" s="143">
        <v>9.3000000000000007</v>
      </c>
      <c r="T74" s="142">
        <v>0.06</v>
      </c>
    </row>
    <row r="75" spans="1:20" s="1" customFormat="1" x14ac:dyDescent="0.3">
      <c r="A75" s="89" t="s">
        <v>527</v>
      </c>
      <c r="B75" s="115" t="s">
        <v>52</v>
      </c>
      <c r="C75" s="137">
        <v>200</v>
      </c>
      <c r="D75" s="143">
        <v>0.3</v>
      </c>
      <c r="E75" s="142">
        <v>0.06</v>
      </c>
      <c r="F75" s="143">
        <v>12.5</v>
      </c>
      <c r="G75" s="142">
        <v>53.93</v>
      </c>
      <c r="H75" s="141"/>
      <c r="I75" s="142">
        <v>0.02</v>
      </c>
      <c r="J75" s="143">
        <v>30.1</v>
      </c>
      <c r="K75" s="142">
        <v>25.01</v>
      </c>
      <c r="L75" s="141"/>
      <c r="M75" s="142">
        <v>7.08</v>
      </c>
      <c r="N75" s="142">
        <v>8.75</v>
      </c>
      <c r="O75" s="142">
        <v>4.91</v>
      </c>
      <c r="P75" s="142">
        <v>26.63</v>
      </c>
      <c r="Q75" s="142">
        <v>0.94</v>
      </c>
      <c r="R75" s="141"/>
      <c r="S75" s="141"/>
      <c r="T75" s="141"/>
    </row>
    <row r="76" spans="1:20" s="1" customFormat="1" x14ac:dyDescent="0.3">
      <c r="A76" s="116"/>
      <c r="B76" s="115" t="s">
        <v>426</v>
      </c>
      <c r="C76" s="137">
        <v>40</v>
      </c>
      <c r="D76" s="142">
        <v>2.99</v>
      </c>
      <c r="E76" s="142">
        <v>1.79</v>
      </c>
      <c r="F76" s="143">
        <v>18.399999999999999</v>
      </c>
      <c r="G76" s="142">
        <v>103.03</v>
      </c>
      <c r="H76" s="142">
        <v>0.12</v>
      </c>
      <c r="I76" s="142">
        <v>0.05</v>
      </c>
      <c r="J76" s="141"/>
      <c r="K76" s="142">
        <v>1.74</v>
      </c>
      <c r="L76" s="141"/>
      <c r="M76" s="142">
        <v>54.52</v>
      </c>
      <c r="N76" s="142">
        <v>66.16</v>
      </c>
      <c r="O76" s="142">
        <v>26.16</v>
      </c>
      <c r="P76" s="143">
        <v>47.9</v>
      </c>
      <c r="Q76" s="142">
        <v>1.1399999999999999</v>
      </c>
      <c r="R76" s="142">
        <v>3.24</v>
      </c>
      <c r="S76" s="142">
        <v>0.25</v>
      </c>
      <c r="T76" s="141"/>
    </row>
    <row r="77" spans="1:20" s="1" customFormat="1" x14ac:dyDescent="0.3">
      <c r="A77" s="90" t="s">
        <v>198</v>
      </c>
      <c r="B77" s="115" t="s">
        <v>45</v>
      </c>
      <c r="C77" s="137">
        <v>100</v>
      </c>
      <c r="D77" s="143">
        <v>0.4</v>
      </c>
      <c r="E77" s="143">
        <v>0.4</v>
      </c>
      <c r="F77" s="143">
        <v>9.8000000000000007</v>
      </c>
      <c r="G77" s="140">
        <v>47</v>
      </c>
      <c r="H77" s="142">
        <v>0.03</v>
      </c>
      <c r="I77" s="142">
        <v>0.02</v>
      </c>
      <c r="J77" s="140">
        <v>10</v>
      </c>
      <c r="K77" s="140">
        <v>5</v>
      </c>
      <c r="L77" s="141"/>
      <c r="M77" s="140">
        <v>16</v>
      </c>
      <c r="N77" s="140">
        <v>11</v>
      </c>
      <c r="O77" s="140">
        <v>9</v>
      </c>
      <c r="P77" s="140">
        <v>278</v>
      </c>
      <c r="Q77" s="143">
        <v>2.2000000000000002</v>
      </c>
      <c r="R77" s="143">
        <v>0.3</v>
      </c>
      <c r="S77" s="140">
        <v>2</v>
      </c>
      <c r="T77" s="142">
        <v>0.01</v>
      </c>
    </row>
    <row r="78" spans="1:20" s="1" customFormat="1" x14ac:dyDescent="0.3">
      <c r="A78" s="183" t="s">
        <v>46</v>
      </c>
      <c r="B78" s="184"/>
      <c r="C78" s="137">
        <f>SUM(C72:C77)</f>
        <v>635</v>
      </c>
      <c r="D78" s="142">
        <v>30.25</v>
      </c>
      <c r="E78" s="142">
        <v>25.25</v>
      </c>
      <c r="F78" s="142">
        <v>78.27</v>
      </c>
      <c r="G78" s="142">
        <v>668.91</v>
      </c>
      <c r="H78" s="143">
        <v>0.6</v>
      </c>
      <c r="I78" s="142">
        <v>0.42</v>
      </c>
      <c r="J78" s="142">
        <v>78.27</v>
      </c>
      <c r="K78" s="142">
        <v>159.72999999999999</v>
      </c>
      <c r="L78" s="142">
        <v>12.04</v>
      </c>
      <c r="M78" s="143">
        <v>125.7</v>
      </c>
      <c r="N78" s="142">
        <v>425.08</v>
      </c>
      <c r="O78" s="142">
        <v>118.64</v>
      </c>
      <c r="P78" s="142">
        <v>1783.71</v>
      </c>
      <c r="Q78" s="142">
        <v>6.69</v>
      </c>
      <c r="R78" s="142">
        <v>53.77</v>
      </c>
      <c r="S78" s="142">
        <v>65.55</v>
      </c>
      <c r="T78" s="142">
        <v>0.53</v>
      </c>
    </row>
    <row r="79" spans="1:20" s="1" customFormat="1" x14ac:dyDescent="0.3">
      <c r="A79" s="180" t="s">
        <v>13</v>
      </c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</row>
    <row r="80" spans="1:20" s="1" customFormat="1" x14ac:dyDescent="0.3">
      <c r="A80" s="90" t="s">
        <v>214</v>
      </c>
      <c r="B80" s="115" t="s">
        <v>168</v>
      </c>
      <c r="C80" s="137">
        <v>100</v>
      </c>
      <c r="D80" s="142">
        <v>1.36</v>
      </c>
      <c r="E80" s="142">
        <v>5.28</v>
      </c>
      <c r="F80" s="142">
        <v>4.53</v>
      </c>
      <c r="G80" s="143">
        <v>71.400000000000006</v>
      </c>
      <c r="H80" s="142">
        <v>0.04</v>
      </c>
      <c r="I80" s="142">
        <v>0.05</v>
      </c>
      <c r="J80" s="142">
        <v>24.23</v>
      </c>
      <c r="K80" s="142">
        <v>34.24</v>
      </c>
      <c r="L80" s="141"/>
      <c r="M80" s="142">
        <v>28.47</v>
      </c>
      <c r="N80" s="142">
        <v>33.11</v>
      </c>
      <c r="O80" s="142">
        <v>15.41</v>
      </c>
      <c r="P80" s="142">
        <v>226.02</v>
      </c>
      <c r="Q80" s="142">
        <v>0.61</v>
      </c>
      <c r="R80" s="142">
        <v>0.34</v>
      </c>
      <c r="S80" s="142">
        <v>2.2599999999999998</v>
      </c>
      <c r="T80" s="142">
        <v>0.01</v>
      </c>
    </row>
    <row r="81" spans="1:20" s="1" customFormat="1" ht="33" x14ac:dyDescent="0.3">
      <c r="A81" s="89" t="s">
        <v>528</v>
      </c>
      <c r="B81" s="115" t="s">
        <v>630</v>
      </c>
      <c r="C81" s="137">
        <v>275</v>
      </c>
      <c r="D81" s="142">
        <v>6.92</v>
      </c>
      <c r="E81" s="142">
        <v>6.73</v>
      </c>
      <c r="F81" s="140">
        <v>12</v>
      </c>
      <c r="G81" s="142">
        <v>138.13999999999999</v>
      </c>
      <c r="H81" s="142">
        <v>0.11</v>
      </c>
      <c r="I81" s="143">
        <v>0.14000000000000001</v>
      </c>
      <c r="J81" s="142">
        <v>38.94</v>
      </c>
      <c r="K81" s="142">
        <v>295.36</v>
      </c>
      <c r="L81" s="142">
        <v>0.01</v>
      </c>
      <c r="M81" s="142">
        <v>55.019999999999996</v>
      </c>
      <c r="N81" s="142">
        <v>106.12</v>
      </c>
      <c r="O81" s="142">
        <v>32.79</v>
      </c>
      <c r="P81" s="142">
        <v>536.58999999999992</v>
      </c>
      <c r="Q81" s="142">
        <v>1.17</v>
      </c>
      <c r="R81" s="142">
        <v>5.46</v>
      </c>
      <c r="S81" s="142">
        <v>5.94</v>
      </c>
      <c r="T81" s="142">
        <v>0.03</v>
      </c>
    </row>
    <row r="82" spans="1:20" s="1" customFormat="1" x14ac:dyDescent="0.3">
      <c r="A82" s="90" t="s">
        <v>529</v>
      </c>
      <c r="B82" s="115" t="s">
        <v>635</v>
      </c>
      <c r="C82" s="137">
        <v>105</v>
      </c>
      <c r="D82" s="142">
        <v>14.43</v>
      </c>
      <c r="E82" s="142">
        <v>18.87</v>
      </c>
      <c r="F82" s="142">
        <v>9.82</v>
      </c>
      <c r="G82" s="142">
        <v>267.98</v>
      </c>
      <c r="H82" s="142">
        <v>0.39</v>
      </c>
      <c r="I82" s="142">
        <v>0.16</v>
      </c>
      <c r="J82" s="143">
        <v>9.1</v>
      </c>
      <c r="K82" s="143">
        <v>23.7</v>
      </c>
      <c r="L82" s="141">
        <v>7.0000000000000007E-2</v>
      </c>
      <c r="M82" s="142">
        <v>16.86</v>
      </c>
      <c r="N82" s="142">
        <v>165.37</v>
      </c>
      <c r="O82" s="142">
        <v>31.990000000000002</v>
      </c>
      <c r="P82" s="142">
        <v>478.26</v>
      </c>
      <c r="Q82" s="142">
        <v>1.36</v>
      </c>
      <c r="R82" s="142">
        <v>12.100000000000001</v>
      </c>
      <c r="S82" s="142">
        <v>7.88</v>
      </c>
      <c r="T82" s="142">
        <v>7.0000000000000007E-2</v>
      </c>
    </row>
    <row r="83" spans="1:20" s="1" customFormat="1" x14ac:dyDescent="0.3">
      <c r="A83" s="89" t="s">
        <v>530</v>
      </c>
      <c r="B83" s="115" t="s">
        <v>441</v>
      </c>
      <c r="C83" s="137">
        <v>180</v>
      </c>
      <c r="D83" s="142">
        <v>7.26</v>
      </c>
      <c r="E83" s="142">
        <v>5.59</v>
      </c>
      <c r="F83" s="142">
        <v>40.590000000000003</v>
      </c>
      <c r="G83" s="142">
        <v>243.02</v>
      </c>
      <c r="H83" s="142">
        <v>0.27</v>
      </c>
      <c r="I83" s="143">
        <v>0.1</v>
      </c>
      <c r="J83" s="143">
        <v>26.5</v>
      </c>
      <c r="K83" s="142">
        <v>97.36</v>
      </c>
      <c r="L83" s="142">
        <v>7.0000000000000007E-2</v>
      </c>
      <c r="M83" s="142">
        <v>29.64</v>
      </c>
      <c r="N83" s="142">
        <v>152.69</v>
      </c>
      <c r="O83" s="142">
        <v>57.25</v>
      </c>
      <c r="P83" s="142">
        <v>272.57</v>
      </c>
      <c r="Q83" s="142">
        <v>2.0499999999999998</v>
      </c>
      <c r="R83" s="142">
        <v>1.77</v>
      </c>
      <c r="S83" s="142">
        <v>4.01</v>
      </c>
      <c r="T83" s="142">
        <v>0.03</v>
      </c>
    </row>
    <row r="84" spans="1:20" s="1" customFormat="1" x14ac:dyDescent="0.3">
      <c r="A84" s="90" t="s">
        <v>217</v>
      </c>
      <c r="B84" s="115" t="s">
        <v>53</v>
      </c>
      <c r="C84" s="137">
        <v>200</v>
      </c>
      <c r="D84" s="143">
        <v>0.2</v>
      </c>
      <c r="E84" s="142">
        <v>0.08</v>
      </c>
      <c r="F84" s="142">
        <v>12.44</v>
      </c>
      <c r="G84" s="142">
        <v>52.69</v>
      </c>
      <c r="H84" s="142">
        <v>0.01</v>
      </c>
      <c r="I84" s="142">
        <v>0.01</v>
      </c>
      <c r="J84" s="140">
        <v>40</v>
      </c>
      <c r="K84" s="143">
        <v>3.4</v>
      </c>
      <c r="L84" s="141"/>
      <c r="M84" s="142">
        <v>7.53</v>
      </c>
      <c r="N84" s="143">
        <v>6.6</v>
      </c>
      <c r="O84" s="143">
        <v>6.2</v>
      </c>
      <c r="P84" s="142">
        <v>70.33</v>
      </c>
      <c r="Q84" s="142">
        <v>0.28999999999999998</v>
      </c>
      <c r="R84" s="142">
        <v>0.22</v>
      </c>
      <c r="S84" s="143">
        <v>0.2</v>
      </c>
      <c r="T84" s="141"/>
    </row>
    <row r="85" spans="1:20" s="1" customFormat="1" x14ac:dyDescent="0.3">
      <c r="A85" s="116"/>
      <c r="B85" s="115" t="s">
        <v>426</v>
      </c>
      <c r="C85" s="137">
        <v>80</v>
      </c>
      <c r="D85" s="142">
        <v>5.43</v>
      </c>
      <c r="E85" s="142">
        <v>3.54</v>
      </c>
      <c r="F85" s="142">
        <v>33.93</v>
      </c>
      <c r="G85" s="142">
        <v>191.94</v>
      </c>
      <c r="H85" s="142">
        <v>0.21</v>
      </c>
      <c r="I85" s="142">
        <v>0.08</v>
      </c>
      <c r="J85" s="141"/>
      <c r="K85" s="142">
        <v>3.48</v>
      </c>
      <c r="L85" s="141"/>
      <c r="M85" s="142">
        <v>107.36</v>
      </c>
      <c r="N85" s="142">
        <v>122.32</v>
      </c>
      <c r="O85" s="143">
        <v>50.4</v>
      </c>
      <c r="P85" s="143">
        <v>90.6</v>
      </c>
      <c r="Q85" s="142">
        <v>2.13</v>
      </c>
      <c r="R85" s="142">
        <v>6.25</v>
      </c>
      <c r="S85" s="142">
        <v>0.51</v>
      </c>
      <c r="T85" s="141"/>
    </row>
    <row r="86" spans="1:20" s="1" customFormat="1" x14ac:dyDescent="0.3">
      <c r="A86" s="90" t="s">
        <v>198</v>
      </c>
      <c r="B86" s="115" t="s">
        <v>51</v>
      </c>
      <c r="C86" s="137">
        <v>100</v>
      </c>
      <c r="D86" s="143">
        <v>0.4</v>
      </c>
      <c r="E86" s="143">
        <v>0.3</v>
      </c>
      <c r="F86" s="143">
        <v>10.3</v>
      </c>
      <c r="G86" s="140">
        <v>47</v>
      </c>
      <c r="H86" s="142">
        <v>0.02</v>
      </c>
      <c r="I86" s="142">
        <v>0.03</v>
      </c>
      <c r="J86" s="140">
        <v>5</v>
      </c>
      <c r="K86" s="140">
        <v>2</v>
      </c>
      <c r="L86" s="141"/>
      <c r="M86" s="140">
        <v>19</v>
      </c>
      <c r="N86" s="140">
        <v>16</v>
      </c>
      <c r="O86" s="140">
        <v>12</v>
      </c>
      <c r="P86" s="140">
        <v>155</v>
      </c>
      <c r="Q86" s="143">
        <v>2.2999999999999998</v>
      </c>
      <c r="R86" s="143">
        <v>0.1</v>
      </c>
      <c r="S86" s="140">
        <v>1</v>
      </c>
      <c r="T86" s="142">
        <v>0.01</v>
      </c>
    </row>
    <row r="87" spans="1:20" s="1" customFormat="1" x14ac:dyDescent="0.3">
      <c r="A87" s="183" t="s">
        <v>49</v>
      </c>
      <c r="B87" s="184"/>
      <c r="C87" s="137">
        <f>SUM(C80:C86)</f>
        <v>1040</v>
      </c>
      <c r="D87" s="140">
        <v>36</v>
      </c>
      <c r="E87" s="142">
        <v>40.39</v>
      </c>
      <c r="F87" s="142">
        <v>123.61</v>
      </c>
      <c r="G87" s="142">
        <v>1012.17</v>
      </c>
      <c r="H87" s="142">
        <v>1.05</v>
      </c>
      <c r="I87" s="142">
        <v>0.56999999999999995</v>
      </c>
      <c r="J87" s="142">
        <v>143.77000000000001</v>
      </c>
      <c r="K87" s="142">
        <v>459.54</v>
      </c>
      <c r="L87" s="142">
        <v>0.15</v>
      </c>
      <c r="M87" s="142">
        <v>263.88</v>
      </c>
      <c r="N87" s="142">
        <v>602.21</v>
      </c>
      <c r="O87" s="142">
        <v>206.04</v>
      </c>
      <c r="P87" s="142">
        <v>1829.37</v>
      </c>
      <c r="Q87" s="142">
        <v>9.91</v>
      </c>
      <c r="R87" s="142">
        <v>26.24</v>
      </c>
      <c r="S87" s="143">
        <v>21.8</v>
      </c>
      <c r="T87" s="142">
        <v>0.15</v>
      </c>
    </row>
    <row r="88" spans="1:20" s="1" customFormat="1" x14ac:dyDescent="0.3">
      <c r="A88" s="180" t="s">
        <v>14</v>
      </c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</row>
    <row r="89" spans="1:20" s="1" customFormat="1" x14ac:dyDescent="0.3">
      <c r="A89" s="90" t="s">
        <v>531</v>
      </c>
      <c r="B89" s="115" t="s">
        <v>443</v>
      </c>
      <c r="C89" s="137">
        <v>75</v>
      </c>
      <c r="D89" s="142">
        <v>1.82</v>
      </c>
      <c r="E89" s="142">
        <v>0.03</v>
      </c>
      <c r="F89" s="142">
        <v>5.96</v>
      </c>
      <c r="G89" s="142">
        <v>31.73</v>
      </c>
      <c r="H89" s="141"/>
      <c r="I89" s="141"/>
      <c r="J89" s="142">
        <v>1.35</v>
      </c>
      <c r="K89" s="142">
        <v>1.53</v>
      </c>
      <c r="L89" s="141"/>
      <c r="M89" s="142">
        <v>3.48</v>
      </c>
      <c r="N89" s="143">
        <v>2.7</v>
      </c>
      <c r="O89" s="142">
        <v>2.34</v>
      </c>
      <c r="P89" s="142">
        <v>23.19</v>
      </c>
      <c r="Q89" s="142">
        <v>0.06</v>
      </c>
      <c r="R89" s="142">
        <v>0.01</v>
      </c>
      <c r="S89" s="142">
        <v>0.18</v>
      </c>
      <c r="T89" s="141"/>
    </row>
    <row r="90" spans="1:20" s="1" customFormat="1" x14ac:dyDescent="0.3">
      <c r="A90" s="116"/>
      <c r="B90" s="115" t="s">
        <v>176</v>
      </c>
      <c r="C90" s="137">
        <v>200</v>
      </c>
      <c r="D90" s="143">
        <v>5.8</v>
      </c>
      <c r="E90" s="140">
        <v>5</v>
      </c>
      <c r="F90" s="143">
        <v>8.1999999999999993</v>
      </c>
      <c r="G90" s="140">
        <v>106</v>
      </c>
      <c r="H90" s="142">
        <v>0.06</v>
      </c>
      <c r="I90" s="142">
        <v>0.26</v>
      </c>
      <c r="J90" s="143">
        <v>1.6</v>
      </c>
      <c r="K90" s="140">
        <v>44</v>
      </c>
      <c r="L90" s="142">
        <v>0.06</v>
      </c>
      <c r="M90" s="140">
        <v>236</v>
      </c>
      <c r="N90" s="140">
        <v>192</v>
      </c>
      <c r="O90" s="140">
        <v>32</v>
      </c>
      <c r="P90" s="140">
        <v>288</v>
      </c>
      <c r="Q90" s="143">
        <v>0.2</v>
      </c>
      <c r="R90" s="140">
        <v>4</v>
      </c>
      <c r="S90" s="140">
        <v>18</v>
      </c>
      <c r="T90" s="142">
        <v>0.04</v>
      </c>
    </row>
    <row r="91" spans="1:20" s="1" customFormat="1" x14ac:dyDescent="0.3">
      <c r="A91" s="89" t="s">
        <v>198</v>
      </c>
      <c r="B91" s="115" t="s">
        <v>57</v>
      </c>
      <c r="C91" s="137">
        <v>100</v>
      </c>
      <c r="D91" s="143">
        <v>0.6</v>
      </c>
      <c r="E91" s="143">
        <v>0.6</v>
      </c>
      <c r="F91" s="143">
        <v>15.4</v>
      </c>
      <c r="G91" s="140">
        <v>72</v>
      </c>
      <c r="H91" s="142">
        <v>0.05</v>
      </c>
      <c r="I91" s="142">
        <v>0.02</v>
      </c>
      <c r="J91" s="140">
        <v>6</v>
      </c>
      <c r="K91" s="140">
        <v>5</v>
      </c>
      <c r="L91" s="141"/>
      <c r="M91" s="140">
        <v>30</v>
      </c>
      <c r="N91" s="140">
        <v>22</v>
      </c>
      <c r="O91" s="140">
        <v>17</v>
      </c>
      <c r="P91" s="140">
        <v>225</v>
      </c>
      <c r="Q91" s="143">
        <v>0.6</v>
      </c>
      <c r="R91" s="143">
        <v>0.1</v>
      </c>
      <c r="S91" s="140">
        <v>8</v>
      </c>
      <c r="T91" s="142">
        <v>0.01</v>
      </c>
    </row>
    <row r="92" spans="1:20" s="1" customFormat="1" x14ac:dyDescent="0.3">
      <c r="A92" s="183" t="s">
        <v>73</v>
      </c>
      <c r="B92" s="184"/>
      <c r="C92" s="137">
        <f>SUM(C89:C91)</f>
        <v>375</v>
      </c>
      <c r="D92" s="142">
        <v>8.2200000000000006</v>
      </c>
      <c r="E92" s="142">
        <v>5.63</v>
      </c>
      <c r="F92" s="142">
        <v>29.56</v>
      </c>
      <c r="G92" s="142">
        <v>209.73</v>
      </c>
      <c r="H92" s="142">
        <v>0.11</v>
      </c>
      <c r="I92" s="142">
        <v>0.28000000000000003</v>
      </c>
      <c r="J92" s="142">
        <v>8.9499999999999993</v>
      </c>
      <c r="K92" s="142">
        <v>50.53</v>
      </c>
      <c r="L92" s="142">
        <v>0.06</v>
      </c>
      <c r="M92" s="142">
        <v>269.48</v>
      </c>
      <c r="N92" s="143">
        <v>216.7</v>
      </c>
      <c r="O92" s="142">
        <v>51.34</v>
      </c>
      <c r="P92" s="142">
        <v>536.19000000000005</v>
      </c>
      <c r="Q92" s="142">
        <v>0.86</v>
      </c>
      <c r="R92" s="142">
        <v>4.1100000000000003</v>
      </c>
      <c r="S92" s="142">
        <v>26.18</v>
      </c>
      <c r="T92" s="142">
        <v>0.05</v>
      </c>
    </row>
    <row r="93" spans="1:20" s="1" customFormat="1" x14ac:dyDescent="0.3">
      <c r="A93" s="183" t="s">
        <v>50</v>
      </c>
      <c r="B93" s="184"/>
      <c r="C93" s="137">
        <f>C92+C87+C78</f>
        <v>2050</v>
      </c>
      <c r="D93" s="142">
        <v>74.47</v>
      </c>
      <c r="E93" s="142">
        <v>71.27</v>
      </c>
      <c r="F93" s="142">
        <v>231.44</v>
      </c>
      <c r="G93" s="142">
        <v>1890.81</v>
      </c>
      <c r="H93" s="142">
        <v>1.76</v>
      </c>
      <c r="I93" s="142">
        <v>1.27</v>
      </c>
      <c r="J93" s="142">
        <v>230.99</v>
      </c>
      <c r="K93" s="143">
        <v>669.8</v>
      </c>
      <c r="L93" s="142">
        <v>12.25</v>
      </c>
      <c r="M93" s="142">
        <v>659.06</v>
      </c>
      <c r="N93" s="142">
        <v>1243.99</v>
      </c>
      <c r="O93" s="142">
        <v>376.02</v>
      </c>
      <c r="P93" s="142">
        <v>4149.2700000000004</v>
      </c>
      <c r="Q93" s="142">
        <v>17.46</v>
      </c>
      <c r="R93" s="142">
        <v>84.12</v>
      </c>
      <c r="S93" s="142">
        <v>113.53</v>
      </c>
      <c r="T93" s="142">
        <v>0.73</v>
      </c>
    </row>
    <row r="94" spans="1:20" s="1" customFormat="1" x14ac:dyDescent="0.3">
      <c r="A94" s="118"/>
      <c r="B94" s="125"/>
      <c r="C94" s="138"/>
      <c r="D94" s="119"/>
      <c r="E94" s="119"/>
      <c r="F94" s="119"/>
      <c r="G94" s="119"/>
      <c r="H94" s="119"/>
      <c r="I94" s="119"/>
      <c r="J94" s="119"/>
      <c r="K94" s="182"/>
      <c r="L94" s="182"/>
      <c r="M94" s="182"/>
      <c r="N94" s="182"/>
      <c r="O94" s="182"/>
      <c r="P94" s="182"/>
      <c r="Q94" s="182"/>
      <c r="R94" s="182"/>
      <c r="S94" s="182"/>
      <c r="T94" s="182"/>
    </row>
    <row r="95" spans="1:20" s="1" customFormat="1" x14ac:dyDescent="0.3">
      <c r="A95" s="171"/>
      <c r="B95" s="171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</row>
    <row r="96" spans="1:20" s="1" customFormat="1" x14ac:dyDescent="0.3">
      <c r="A96" s="172"/>
      <c r="B96" s="172"/>
      <c r="C96" s="138"/>
      <c r="D96" s="120"/>
      <c r="E96" s="121"/>
      <c r="F96" s="119"/>
      <c r="G96" s="119"/>
      <c r="H96" s="120"/>
      <c r="I96" s="120"/>
      <c r="J96" s="120"/>
      <c r="K96" s="119"/>
      <c r="L96" s="119"/>
      <c r="M96" s="119"/>
      <c r="N96" s="119"/>
      <c r="O96" s="119"/>
      <c r="P96" s="119"/>
      <c r="Q96" s="119"/>
      <c r="R96" s="119"/>
      <c r="S96" s="119"/>
      <c r="T96" s="119"/>
    </row>
    <row r="97" spans="1:20" s="1" customFormat="1" x14ac:dyDescent="0.3">
      <c r="A97" s="173"/>
      <c r="B97" s="173"/>
      <c r="C97" s="138"/>
      <c r="D97" s="120"/>
      <c r="E97" s="119"/>
      <c r="F97" s="119"/>
      <c r="G97" s="119"/>
      <c r="H97" s="120"/>
      <c r="I97" s="120"/>
      <c r="J97" s="120"/>
      <c r="K97" s="119"/>
      <c r="L97" s="119"/>
      <c r="M97" s="119"/>
      <c r="N97" s="119"/>
      <c r="O97" s="119"/>
      <c r="P97" s="119"/>
      <c r="Q97" s="119"/>
      <c r="R97" s="119"/>
      <c r="S97" s="119"/>
      <c r="T97" s="119"/>
    </row>
    <row r="98" spans="1:20" s="1" customFormat="1" x14ac:dyDescent="0.3">
      <c r="A98" s="174" t="s">
        <v>27</v>
      </c>
      <c r="B98" s="174" t="s">
        <v>28</v>
      </c>
      <c r="C98" s="174" t="s">
        <v>511</v>
      </c>
      <c r="D98" s="181" t="s">
        <v>30</v>
      </c>
      <c r="E98" s="181"/>
      <c r="F98" s="181"/>
      <c r="G98" s="174" t="s">
        <v>512</v>
      </c>
      <c r="H98" s="181" t="s">
        <v>32</v>
      </c>
      <c r="I98" s="181"/>
      <c r="J98" s="181"/>
      <c r="K98" s="181"/>
      <c r="L98" s="181"/>
      <c r="M98" s="181" t="s">
        <v>33</v>
      </c>
      <c r="N98" s="181"/>
      <c r="O98" s="181"/>
      <c r="P98" s="181"/>
      <c r="Q98" s="181"/>
      <c r="R98" s="181"/>
      <c r="S98" s="181"/>
      <c r="T98" s="181"/>
    </row>
    <row r="99" spans="1:20" s="1" customFormat="1" x14ac:dyDescent="0.3">
      <c r="A99" s="175"/>
      <c r="B99" s="176"/>
      <c r="C99" s="175"/>
      <c r="D99" s="114" t="s">
        <v>34</v>
      </c>
      <c r="E99" s="114" t="s">
        <v>35</v>
      </c>
      <c r="F99" s="114" t="s">
        <v>36</v>
      </c>
      <c r="G99" s="175"/>
      <c r="H99" s="114" t="s">
        <v>37</v>
      </c>
      <c r="I99" s="114" t="s">
        <v>513</v>
      </c>
      <c r="J99" s="114" t="s">
        <v>514</v>
      </c>
      <c r="K99" s="114" t="s">
        <v>515</v>
      </c>
      <c r="L99" s="114" t="s">
        <v>516</v>
      </c>
      <c r="M99" s="114" t="s">
        <v>38</v>
      </c>
      <c r="N99" s="114" t="s">
        <v>39</v>
      </c>
      <c r="O99" s="114" t="s">
        <v>40</v>
      </c>
      <c r="P99" s="114" t="s">
        <v>517</v>
      </c>
      <c r="Q99" s="114" t="s">
        <v>41</v>
      </c>
      <c r="R99" s="114" t="s">
        <v>378</v>
      </c>
      <c r="S99" s="114" t="s">
        <v>377</v>
      </c>
      <c r="T99" s="114" t="s">
        <v>379</v>
      </c>
    </row>
    <row r="100" spans="1:20" s="1" customFormat="1" x14ac:dyDescent="0.3">
      <c r="A100" s="88">
        <v>1</v>
      </c>
      <c r="B100" s="124">
        <v>2</v>
      </c>
      <c r="C100" s="137">
        <v>3</v>
      </c>
      <c r="D100" s="88">
        <v>4</v>
      </c>
      <c r="E100" s="88">
        <v>5</v>
      </c>
      <c r="F100" s="88">
        <v>6</v>
      </c>
      <c r="G100" s="88">
        <v>7</v>
      </c>
      <c r="H100" s="88">
        <v>8</v>
      </c>
      <c r="I100" s="88">
        <v>9</v>
      </c>
      <c r="J100" s="88">
        <v>10</v>
      </c>
      <c r="K100" s="88">
        <v>11</v>
      </c>
      <c r="L100" s="88">
        <v>12</v>
      </c>
      <c r="M100" s="88">
        <v>13</v>
      </c>
      <c r="N100" s="88">
        <v>14</v>
      </c>
      <c r="O100" s="88">
        <v>15</v>
      </c>
      <c r="P100" s="88">
        <v>16</v>
      </c>
      <c r="Q100" s="88">
        <v>17</v>
      </c>
      <c r="R100" s="88">
        <v>18</v>
      </c>
      <c r="S100" s="88">
        <v>19</v>
      </c>
      <c r="T100" s="88">
        <v>20</v>
      </c>
    </row>
    <row r="101" spans="1:20" s="1" customFormat="1" x14ac:dyDescent="0.3">
      <c r="A101" s="180" t="s">
        <v>532</v>
      </c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</row>
    <row r="102" spans="1:20" s="1" customFormat="1" x14ac:dyDescent="0.3">
      <c r="A102" s="180" t="s">
        <v>42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</row>
    <row r="103" spans="1:20" s="1" customFormat="1" x14ac:dyDescent="0.3">
      <c r="A103" s="90" t="s">
        <v>193</v>
      </c>
      <c r="B103" s="115" t="s">
        <v>43</v>
      </c>
      <c r="C103" s="137">
        <v>10</v>
      </c>
      <c r="D103" s="142">
        <v>0.08</v>
      </c>
      <c r="E103" s="142">
        <v>7.25</v>
      </c>
      <c r="F103" s="142">
        <v>0.13</v>
      </c>
      <c r="G103" s="143">
        <v>66.099999999999994</v>
      </c>
      <c r="H103" s="141"/>
      <c r="I103" s="142">
        <v>0.01</v>
      </c>
      <c r="J103" s="141"/>
      <c r="K103" s="140">
        <v>45</v>
      </c>
      <c r="L103" s="142">
        <v>0.13</v>
      </c>
      <c r="M103" s="143">
        <v>2.4</v>
      </c>
      <c r="N103" s="140">
        <v>3</v>
      </c>
      <c r="O103" s="142">
        <v>0.05</v>
      </c>
      <c r="P103" s="140">
        <v>3</v>
      </c>
      <c r="Q103" s="142">
        <v>0.02</v>
      </c>
      <c r="R103" s="143">
        <v>0.1</v>
      </c>
      <c r="S103" s="141"/>
      <c r="T103" s="141"/>
    </row>
    <row r="104" spans="1:20" s="1" customFormat="1" x14ac:dyDescent="0.3">
      <c r="A104" s="90" t="s">
        <v>194</v>
      </c>
      <c r="B104" s="115" t="s">
        <v>44</v>
      </c>
      <c r="C104" s="137">
        <v>15</v>
      </c>
      <c r="D104" s="142">
        <v>3.48</v>
      </c>
      <c r="E104" s="142">
        <v>4.43</v>
      </c>
      <c r="F104" s="141"/>
      <c r="G104" s="143">
        <v>54.6</v>
      </c>
      <c r="H104" s="142">
        <v>0.01</v>
      </c>
      <c r="I104" s="142">
        <v>0.05</v>
      </c>
      <c r="J104" s="142">
        <v>0.11</v>
      </c>
      <c r="K104" s="143">
        <v>43.2</v>
      </c>
      <c r="L104" s="142">
        <v>0.14000000000000001</v>
      </c>
      <c r="M104" s="140">
        <v>132</v>
      </c>
      <c r="N104" s="140">
        <v>75</v>
      </c>
      <c r="O104" s="142">
        <v>5.25</v>
      </c>
      <c r="P104" s="143">
        <v>13.2</v>
      </c>
      <c r="Q104" s="142">
        <v>0.15</v>
      </c>
      <c r="R104" s="142">
        <v>2.1800000000000002</v>
      </c>
      <c r="S104" s="142">
        <v>1.35</v>
      </c>
      <c r="T104" s="142">
        <v>0.01</v>
      </c>
    </row>
    <row r="105" spans="1:20" s="1" customFormat="1" x14ac:dyDescent="0.3">
      <c r="A105" s="89" t="s">
        <v>533</v>
      </c>
      <c r="B105" s="115" t="s">
        <v>156</v>
      </c>
      <c r="C105" s="137">
        <v>50</v>
      </c>
      <c r="D105" s="142">
        <v>5.47</v>
      </c>
      <c r="E105" s="142">
        <v>6.38</v>
      </c>
      <c r="F105" s="142">
        <v>0.93</v>
      </c>
      <c r="G105" s="142">
        <v>83.04</v>
      </c>
      <c r="H105" s="142">
        <v>0.03</v>
      </c>
      <c r="I105" s="143">
        <v>0.2</v>
      </c>
      <c r="J105" s="142">
        <v>0.17</v>
      </c>
      <c r="K105" s="142">
        <v>115.86</v>
      </c>
      <c r="L105" s="142">
        <v>0.91</v>
      </c>
      <c r="M105" s="140">
        <v>39</v>
      </c>
      <c r="N105" s="142">
        <v>89.29</v>
      </c>
      <c r="O105" s="142">
        <v>6.69</v>
      </c>
      <c r="P105" s="143">
        <v>75.599999999999994</v>
      </c>
      <c r="Q105" s="142">
        <v>1.02</v>
      </c>
      <c r="R105" s="142">
        <v>12.43</v>
      </c>
      <c r="S105" s="142">
        <v>9.17</v>
      </c>
      <c r="T105" s="142">
        <v>0.03</v>
      </c>
    </row>
    <row r="106" spans="1:20" s="1" customFormat="1" x14ac:dyDescent="0.3">
      <c r="A106" s="90" t="s">
        <v>254</v>
      </c>
      <c r="B106" s="115" t="s">
        <v>446</v>
      </c>
      <c r="C106" s="137">
        <v>250</v>
      </c>
      <c r="D106" s="142">
        <v>9.66</v>
      </c>
      <c r="E106" s="142">
        <v>7.21</v>
      </c>
      <c r="F106" s="142">
        <v>53.48</v>
      </c>
      <c r="G106" s="142">
        <v>318.67</v>
      </c>
      <c r="H106" s="142">
        <v>0.14000000000000001</v>
      </c>
      <c r="I106" s="143">
        <v>0.3</v>
      </c>
      <c r="J106" s="142">
        <v>2.2799999999999998</v>
      </c>
      <c r="K106" s="142">
        <v>70.150000000000006</v>
      </c>
      <c r="L106" s="142">
        <v>0.13</v>
      </c>
      <c r="M106" s="142">
        <v>224.11</v>
      </c>
      <c r="N106" s="143">
        <v>218.8</v>
      </c>
      <c r="O106" s="142">
        <v>41.15</v>
      </c>
      <c r="P106" s="142">
        <v>337.48</v>
      </c>
      <c r="Q106" s="143">
        <v>1.7</v>
      </c>
      <c r="R106" s="142">
        <v>11.13</v>
      </c>
      <c r="S106" s="142">
        <v>15.75</v>
      </c>
      <c r="T106" s="142">
        <v>0.04</v>
      </c>
    </row>
    <row r="107" spans="1:20" s="1" customFormat="1" x14ac:dyDescent="0.3">
      <c r="A107" s="90" t="s">
        <v>197</v>
      </c>
      <c r="B107" s="115" t="s">
        <v>11</v>
      </c>
      <c r="C107" s="137">
        <v>200</v>
      </c>
      <c r="D107" s="142">
        <v>0.26</v>
      </c>
      <c r="E107" s="142">
        <v>0.03</v>
      </c>
      <c r="F107" s="142">
        <v>11.26</v>
      </c>
      <c r="G107" s="142">
        <v>47.79</v>
      </c>
      <c r="H107" s="141"/>
      <c r="I107" s="142">
        <v>0.01</v>
      </c>
      <c r="J107" s="143">
        <v>2.9</v>
      </c>
      <c r="K107" s="142">
        <v>0.64</v>
      </c>
      <c r="L107" s="141"/>
      <c r="M107" s="142">
        <v>8.08</v>
      </c>
      <c r="N107" s="142">
        <v>9.7799999999999994</v>
      </c>
      <c r="O107" s="142">
        <v>5.24</v>
      </c>
      <c r="P107" s="142">
        <v>36.54</v>
      </c>
      <c r="Q107" s="143">
        <v>0.9</v>
      </c>
      <c r="R107" s="142">
        <v>0.03</v>
      </c>
      <c r="S107" s="142">
        <v>0.01</v>
      </c>
      <c r="T107" s="141"/>
    </row>
    <row r="108" spans="1:20" s="1" customFormat="1" x14ac:dyDescent="0.3">
      <c r="A108" s="116"/>
      <c r="B108" s="115" t="s">
        <v>426</v>
      </c>
      <c r="C108" s="137">
        <v>40</v>
      </c>
      <c r="D108" s="142">
        <v>2.99</v>
      </c>
      <c r="E108" s="142">
        <v>1.79</v>
      </c>
      <c r="F108" s="143">
        <v>18.399999999999999</v>
      </c>
      <c r="G108" s="142">
        <v>103.03</v>
      </c>
      <c r="H108" s="142">
        <v>0.12</v>
      </c>
      <c r="I108" s="142">
        <v>0.05</v>
      </c>
      <c r="J108" s="141"/>
      <c r="K108" s="142">
        <v>1.74</v>
      </c>
      <c r="L108" s="141"/>
      <c r="M108" s="142">
        <v>54.52</v>
      </c>
      <c r="N108" s="142">
        <v>66.16</v>
      </c>
      <c r="O108" s="142">
        <v>26.16</v>
      </c>
      <c r="P108" s="143">
        <v>47.9</v>
      </c>
      <c r="Q108" s="142">
        <v>1.1399999999999999</v>
      </c>
      <c r="R108" s="142">
        <v>3.24</v>
      </c>
      <c r="S108" s="142">
        <v>0.25</v>
      </c>
      <c r="T108" s="141"/>
    </row>
    <row r="109" spans="1:20" s="1" customFormat="1" x14ac:dyDescent="0.3">
      <c r="A109" s="90" t="s">
        <v>198</v>
      </c>
      <c r="B109" s="115" t="s">
        <v>51</v>
      </c>
      <c r="C109" s="137">
        <v>100</v>
      </c>
      <c r="D109" s="143">
        <v>0.4</v>
      </c>
      <c r="E109" s="143">
        <v>0.3</v>
      </c>
      <c r="F109" s="143">
        <v>10.3</v>
      </c>
      <c r="G109" s="140">
        <v>47</v>
      </c>
      <c r="H109" s="142">
        <v>0.02</v>
      </c>
      <c r="I109" s="142">
        <v>0.03</v>
      </c>
      <c r="J109" s="140">
        <v>5</v>
      </c>
      <c r="K109" s="140">
        <v>2</v>
      </c>
      <c r="L109" s="141"/>
      <c r="M109" s="140">
        <v>19</v>
      </c>
      <c r="N109" s="140">
        <v>16</v>
      </c>
      <c r="O109" s="140">
        <v>12</v>
      </c>
      <c r="P109" s="140">
        <v>155</v>
      </c>
      <c r="Q109" s="143">
        <v>2.2999999999999998</v>
      </c>
      <c r="R109" s="143">
        <v>0.1</v>
      </c>
      <c r="S109" s="140">
        <v>1</v>
      </c>
      <c r="T109" s="142">
        <v>0.01</v>
      </c>
    </row>
    <row r="110" spans="1:20" s="1" customFormat="1" x14ac:dyDescent="0.3">
      <c r="A110" s="183" t="s">
        <v>46</v>
      </c>
      <c r="B110" s="184"/>
      <c r="C110" s="137">
        <f>SUM(C103:C109)</f>
        <v>665</v>
      </c>
      <c r="D110" s="142">
        <v>22.34</v>
      </c>
      <c r="E110" s="142">
        <v>27.39</v>
      </c>
      <c r="F110" s="143">
        <v>94.5</v>
      </c>
      <c r="G110" s="142">
        <v>720.23</v>
      </c>
      <c r="H110" s="142">
        <v>0.32</v>
      </c>
      <c r="I110" s="142">
        <v>0.65</v>
      </c>
      <c r="J110" s="142">
        <v>10.46</v>
      </c>
      <c r="K110" s="142">
        <v>278.58999999999997</v>
      </c>
      <c r="L110" s="142">
        <v>1.31</v>
      </c>
      <c r="M110" s="142">
        <v>479.11</v>
      </c>
      <c r="N110" s="142">
        <v>478.03</v>
      </c>
      <c r="O110" s="142">
        <v>96.54</v>
      </c>
      <c r="P110" s="142">
        <v>668.72</v>
      </c>
      <c r="Q110" s="142">
        <v>7.23</v>
      </c>
      <c r="R110" s="142">
        <v>29.21</v>
      </c>
      <c r="S110" s="142">
        <v>27.53</v>
      </c>
      <c r="T110" s="142">
        <v>0.09</v>
      </c>
    </row>
    <row r="111" spans="1:20" s="1" customFormat="1" x14ac:dyDescent="0.3">
      <c r="A111" s="180" t="s">
        <v>13</v>
      </c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</row>
    <row r="112" spans="1:20" s="1" customFormat="1" x14ac:dyDescent="0.3">
      <c r="A112" s="90" t="s">
        <v>229</v>
      </c>
      <c r="B112" s="115" t="s">
        <v>162</v>
      </c>
      <c r="C112" s="137">
        <v>100</v>
      </c>
      <c r="D112" s="142">
        <v>0.97</v>
      </c>
      <c r="E112" s="142">
        <v>5.15</v>
      </c>
      <c r="F112" s="142">
        <v>3.59</v>
      </c>
      <c r="G112" s="142">
        <v>65.87</v>
      </c>
      <c r="H112" s="142">
        <v>0.05</v>
      </c>
      <c r="I112" s="142">
        <v>0.04</v>
      </c>
      <c r="J112" s="142">
        <v>15.89</v>
      </c>
      <c r="K112" s="142">
        <v>67.540000000000006</v>
      </c>
      <c r="L112" s="141"/>
      <c r="M112" s="142">
        <v>20.36</v>
      </c>
      <c r="N112" s="142">
        <v>35.89</v>
      </c>
      <c r="O112" s="142">
        <v>16.670000000000002</v>
      </c>
      <c r="P112" s="142">
        <v>214.15</v>
      </c>
      <c r="Q112" s="142">
        <v>0.77</v>
      </c>
      <c r="R112" s="142">
        <v>0.37</v>
      </c>
      <c r="S112" s="142">
        <v>2.46</v>
      </c>
      <c r="T112" s="142">
        <v>0.01</v>
      </c>
    </row>
    <row r="113" spans="1:20" s="1" customFormat="1" ht="33" x14ac:dyDescent="0.3">
      <c r="A113" s="89" t="s">
        <v>221</v>
      </c>
      <c r="B113" s="115" t="s">
        <v>629</v>
      </c>
      <c r="C113" s="137">
        <v>275</v>
      </c>
      <c r="D113" s="142">
        <v>6.6</v>
      </c>
      <c r="E113" s="142">
        <v>11.47</v>
      </c>
      <c r="F113" s="142">
        <v>15.06</v>
      </c>
      <c r="G113" s="142">
        <v>190.35</v>
      </c>
      <c r="H113" s="142">
        <v>0.08</v>
      </c>
      <c r="I113" s="142">
        <v>0.1</v>
      </c>
      <c r="J113" s="142">
        <v>20.34</v>
      </c>
      <c r="K113" s="142">
        <v>252.35</v>
      </c>
      <c r="L113" s="142">
        <v>0.01</v>
      </c>
      <c r="M113" s="142">
        <v>37</v>
      </c>
      <c r="N113" s="142">
        <v>102.12</v>
      </c>
      <c r="O113" s="142">
        <v>27.839999999999996</v>
      </c>
      <c r="P113" s="142">
        <v>373.62</v>
      </c>
      <c r="Q113" s="142">
        <v>1.3399999999999999</v>
      </c>
      <c r="R113" s="142">
        <v>1.78</v>
      </c>
      <c r="S113" s="142">
        <v>5.8100000000000005</v>
      </c>
      <c r="T113" s="142">
        <v>0.05</v>
      </c>
    </row>
    <row r="114" spans="1:20" s="1" customFormat="1" x14ac:dyDescent="0.3">
      <c r="A114" s="90" t="s">
        <v>222</v>
      </c>
      <c r="B114" s="115" t="s">
        <v>158</v>
      </c>
      <c r="C114" s="137">
        <v>100</v>
      </c>
      <c r="D114" s="143">
        <v>18.600000000000001</v>
      </c>
      <c r="E114" s="143">
        <v>11.5</v>
      </c>
      <c r="F114" s="142">
        <v>0.79</v>
      </c>
      <c r="G114" s="142">
        <v>186.34</v>
      </c>
      <c r="H114" s="142">
        <v>0.08</v>
      </c>
      <c r="I114" s="142">
        <v>0.21</v>
      </c>
      <c r="J114" s="142">
        <v>0.19</v>
      </c>
      <c r="K114" s="142">
        <v>69.11</v>
      </c>
      <c r="L114" s="142">
        <v>0.15</v>
      </c>
      <c r="M114" s="142">
        <v>150.02000000000001</v>
      </c>
      <c r="N114" s="142">
        <v>222.64</v>
      </c>
      <c r="O114" s="142">
        <v>24.26</v>
      </c>
      <c r="P114" s="142">
        <v>219.39</v>
      </c>
      <c r="Q114" s="142">
        <v>0.81</v>
      </c>
      <c r="R114" s="142">
        <v>19.29</v>
      </c>
      <c r="S114" s="142">
        <v>3.24</v>
      </c>
      <c r="T114" s="142">
        <v>0.01</v>
      </c>
    </row>
    <row r="115" spans="1:20" s="1" customFormat="1" x14ac:dyDescent="0.3">
      <c r="A115" s="116" t="s">
        <v>534</v>
      </c>
      <c r="B115" s="115" t="s">
        <v>448</v>
      </c>
      <c r="C115" s="137">
        <v>180</v>
      </c>
      <c r="D115" s="142">
        <v>6.47</v>
      </c>
      <c r="E115" s="142">
        <v>5.62</v>
      </c>
      <c r="F115" s="142">
        <v>23.76</v>
      </c>
      <c r="G115" s="142">
        <v>174.21</v>
      </c>
      <c r="H115" s="142">
        <v>0.24</v>
      </c>
      <c r="I115" s="142">
        <v>0.25</v>
      </c>
      <c r="J115" s="142">
        <v>102.75</v>
      </c>
      <c r="K115" s="142">
        <v>839.28</v>
      </c>
      <c r="L115" s="142">
        <v>0.05</v>
      </c>
      <c r="M115" s="142">
        <v>110.05</v>
      </c>
      <c r="N115" s="142">
        <v>170.45</v>
      </c>
      <c r="O115" s="142">
        <v>60.35</v>
      </c>
      <c r="P115" s="142">
        <v>928.95</v>
      </c>
      <c r="Q115" s="142">
        <v>2.3199999999999998</v>
      </c>
      <c r="R115" s="142">
        <v>2.06</v>
      </c>
      <c r="S115" s="142">
        <v>10.48</v>
      </c>
      <c r="T115" s="142">
        <v>0.06</v>
      </c>
    </row>
    <row r="116" spans="1:20" s="1" customFormat="1" x14ac:dyDescent="0.3">
      <c r="A116" s="90" t="s">
        <v>224</v>
      </c>
      <c r="B116" s="115" t="s">
        <v>54</v>
      </c>
      <c r="C116" s="137">
        <v>200</v>
      </c>
      <c r="D116" s="142">
        <v>0.54</v>
      </c>
      <c r="E116" s="142">
        <v>0.22</v>
      </c>
      <c r="F116" s="142">
        <v>18.71</v>
      </c>
      <c r="G116" s="142">
        <v>89.33</v>
      </c>
      <c r="H116" s="142">
        <v>0.01</v>
      </c>
      <c r="I116" s="142">
        <v>0.05</v>
      </c>
      <c r="J116" s="140">
        <v>160</v>
      </c>
      <c r="K116" s="142">
        <v>130.72</v>
      </c>
      <c r="L116" s="141"/>
      <c r="M116" s="142">
        <v>9.93</v>
      </c>
      <c r="N116" s="142">
        <v>2.72</v>
      </c>
      <c r="O116" s="142">
        <v>2.72</v>
      </c>
      <c r="P116" s="142">
        <v>8.33</v>
      </c>
      <c r="Q116" s="142">
        <v>0.51</v>
      </c>
      <c r="R116" s="141"/>
      <c r="S116" s="141"/>
      <c r="T116" s="141"/>
    </row>
    <row r="117" spans="1:20" s="1" customFormat="1" x14ac:dyDescent="0.3">
      <c r="A117" s="116"/>
      <c r="B117" s="115" t="s">
        <v>426</v>
      </c>
      <c r="C117" s="137">
        <v>120</v>
      </c>
      <c r="D117" s="142">
        <v>8.06</v>
      </c>
      <c r="E117" s="142">
        <v>5.75</v>
      </c>
      <c r="F117" s="142">
        <v>49.27</v>
      </c>
      <c r="G117" s="143">
        <v>285.3</v>
      </c>
      <c r="H117" s="142">
        <v>0.32</v>
      </c>
      <c r="I117" s="142">
        <v>0.12</v>
      </c>
      <c r="J117" s="141"/>
      <c r="K117" s="142">
        <v>4.92</v>
      </c>
      <c r="L117" s="141"/>
      <c r="M117" s="142">
        <v>171.28</v>
      </c>
      <c r="N117" s="142">
        <v>183.32</v>
      </c>
      <c r="O117" s="142">
        <v>79.84</v>
      </c>
      <c r="P117" s="142">
        <v>132.84</v>
      </c>
      <c r="Q117" s="142">
        <v>3.22</v>
      </c>
      <c r="R117" s="142">
        <v>9.7100000000000009</v>
      </c>
      <c r="S117" s="142">
        <v>0.79</v>
      </c>
      <c r="T117" s="141"/>
    </row>
    <row r="118" spans="1:20" s="1" customFormat="1" x14ac:dyDescent="0.3">
      <c r="A118" s="90" t="s">
        <v>198</v>
      </c>
      <c r="B118" s="115" t="s">
        <v>45</v>
      </c>
      <c r="C118" s="137">
        <v>100</v>
      </c>
      <c r="D118" s="143">
        <v>0.4</v>
      </c>
      <c r="E118" s="143">
        <v>0.4</v>
      </c>
      <c r="F118" s="143">
        <v>9.8000000000000007</v>
      </c>
      <c r="G118" s="140">
        <v>47</v>
      </c>
      <c r="H118" s="142">
        <v>0.03</v>
      </c>
      <c r="I118" s="142">
        <v>0.02</v>
      </c>
      <c r="J118" s="140">
        <v>10</v>
      </c>
      <c r="K118" s="140">
        <v>5</v>
      </c>
      <c r="L118" s="141"/>
      <c r="M118" s="140">
        <v>16</v>
      </c>
      <c r="N118" s="140">
        <v>11</v>
      </c>
      <c r="O118" s="140">
        <v>9</v>
      </c>
      <c r="P118" s="140">
        <v>278</v>
      </c>
      <c r="Q118" s="143">
        <v>2.2000000000000002</v>
      </c>
      <c r="R118" s="143">
        <v>0.3</v>
      </c>
      <c r="S118" s="140">
        <v>2</v>
      </c>
      <c r="T118" s="142">
        <v>0.01</v>
      </c>
    </row>
    <row r="119" spans="1:20" s="1" customFormat="1" x14ac:dyDescent="0.3">
      <c r="A119" s="183" t="s">
        <v>49</v>
      </c>
      <c r="B119" s="184"/>
      <c r="C119" s="137">
        <f>SUM(C112:C118)</f>
        <v>1075</v>
      </c>
      <c r="D119" s="142">
        <v>41.64</v>
      </c>
      <c r="E119" s="142">
        <v>40.11</v>
      </c>
      <c r="F119" s="142">
        <v>120.98</v>
      </c>
      <c r="G119" s="143">
        <v>1038.4000000000001</v>
      </c>
      <c r="H119" s="142">
        <v>0.81</v>
      </c>
      <c r="I119" s="142">
        <v>0.79</v>
      </c>
      <c r="J119" s="142">
        <v>309.17</v>
      </c>
      <c r="K119" s="142">
        <v>1368.92</v>
      </c>
      <c r="L119" s="142">
        <v>0.21</v>
      </c>
      <c r="M119" s="142">
        <v>514.64</v>
      </c>
      <c r="N119" s="142">
        <v>728.14</v>
      </c>
      <c r="O119" s="142">
        <v>220.68</v>
      </c>
      <c r="P119" s="142">
        <v>2155.2800000000002</v>
      </c>
      <c r="Q119" s="142">
        <v>11.17</v>
      </c>
      <c r="R119" s="142">
        <v>33.51</v>
      </c>
      <c r="S119" s="142">
        <v>24.78</v>
      </c>
      <c r="T119" s="142">
        <v>0.14000000000000001</v>
      </c>
    </row>
    <row r="120" spans="1:20" s="1" customFormat="1" x14ac:dyDescent="0.3">
      <c r="A120" s="180" t="s">
        <v>14</v>
      </c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</row>
    <row r="121" spans="1:20" s="1" customFormat="1" x14ac:dyDescent="0.3">
      <c r="A121" s="117"/>
      <c r="B121" s="115" t="s">
        <v>572</v>
      </c>
      <c r="C121" s="137">
        <v>50</v>
      </c>
      <c r="D121" s="142">
        <v>5.04</v>
      </c>
      <c r="E121" s="142">
        <v>8.91</v>
      </c>
      <c r="F121" s="143">
        <v>22.9</v>
      </c>
      <c r="G121" s="142">
        <v>192.81</v>
      </c>
      <c r="H121" s="142">
        <v>0.13</v>
      </c>
      <c r="I121" s="142">
        <v>0.09</v>
      </c>
      <c r="J121" s="142">
        <v>0.15</v>
      </c>
      <c r="K121" s="142">
        <v>39.590000000000003</v>
      </c>
      <c r="L121" s="142">
        <v>0.03</v>
      </c>
      <c r="M121" s="142">
        <v>45.16</v>
      </c>
      <c r="N121" s="142">
        <v>97.63</v>
      </c>
      <c r="O121" s="142">
        <v>17.73</v>
      </c>
      <c r="P121" s="142">
        <v>81.92</v>
      </c>
      <c r="Q121" s="142">
        <v>1.27</v>
      </c>
      <c r="R121" s="142">
        <v>1.86</v>
      </c>
      <c r="S121" s="142">
        <v>3.33</v>
      </c>
      <c r="T121" s="142">
        <v>0.01</v>
      </c>
    </row>
    <row r="122" spans="1:20" s="1" customFormat="1" x14ac:dyDescent="0.3">
      <c r="A122" s="90" t="s">
        <v>202</v>
      </c>
      <c r="B122" s="115" t="s">
        <v>412</v>
      </c>
      <c r="C122" s="137">
        <v>200</v>
      </c>
      <c r="D122" s="142">
        <v>0.59</v>
      </c>
      <c r="E122" s="142">
        <v>0.05</v>
      </c>
      <c r="F122" s="142">
        <v>18.579999999999998</v>
      </c>
      <c r="G122" s="142">
        <v>77.94</v>
      </c>
      <c r="H122" s="142">
        <v>0.02</v>
      </c>
      <c r="I122" s="142">
        <v>0.02</v>
      </c>
      <c r="J122" s="143">
        <v>0.6</v>
      </c>
      <c r="K122" s="141"/>
      <c r="L122" s="141"/>
      <c r="M122" s="142">
        <v>24.33</v>
      </c>
      <c r="N122" s="143">
        <v>21.9</v>
      </c>
      <c r="O122" s="142">
        <v>15.75</v>
      </c>
      <c r="P122" s="142">
        <v>0.33</v>
      </c>
      <c r="Q122" s="142">
        <v>0.51</v>
      </c>
      <c r="R122" s="141"/>
      <c r="S122" s="141"/>
      <c r="T122" s="141"/>
    </row>
    <row r="123" spans="1:20" s="1" customFormat="1" x14ac:dyDescent="0.3">
      <c r="A123" s="90" t="s">
        <v>198</v>
      </c>
      <c r="B123" s="115" t="s">
        <v>85</v>
      </c>
      <c r="C123" s="137">
        <v>100</v>
      </c>
      <c r="D123" s="143">
        <v>1.5</v>
      </c>
      <c r="E123" s="143">
        <v>0.5</v>
      </c>
      <c r="F123" s="140">
        <v>21</v>
      </c>
      <c r="G123" s="140">
        <v>96</v>
      </c>
      <c r="H123" s="142">
        <v>0.04</v>
      </c>
      <c r="I123" s="142">
        <v>0.05</v>
      </c>
      <c r="J123" s="140">
        <v>10</v>
      </c>
      <c r="K123" s="140">
        <v>20</v>
      </c>
      <c r="L123" s="141"/>
      <c r="M123" s="140">
        <v>8</v>
      </c>
      <c r="N123" s="140">
        <v>28</v>
      </c>
      <c r="O123" s="140">
        <v>42</v>
      </c>
      <c r="P123" s="140">
        <v>348</v>
      </c>
      <c r="Q123" s="143">
        <v>0.6</v>
      </c>
      <c r="R123" s="140">
        <v>1</v>
      </c>
      <c r="S123" s="142">
        <v>0.05</v>
      </c>
      <c r="T123" s="141"/>
    </row>
    <row r="124" spans="1:20" s="1" customFormat="1" x14ac:dyDescent="0.3">
      <c r="A124" s="183" t="s">
        <v>73</v>
      </c>
      <c r="B124" s="184"/>
      <c r="C124" s="137">
        <f>SUM(C121:C123)</f>
        <v>350</v>
      </c>
      <c r="D124" s="142">
        <v>7.13</v>
      </c>
      <c r="E124" s="142">
        <v>9.4600000000000009</v>
      </c>
      <c r="F124" s="142">
        <v>62.48</v>
      </c>
      <c r="G124" s="142">
        <v>366.75</v>
      </c>
      <c r="H124" s="142">
        <v>0.19</v>
      </c>
      <c r="I124" s="142">
        <v>0.16</v>
      </c>
      <c r="J124" s="142">
        <v>10.75</v>
      </c>
      <c r="K124" s="142">
        <v>59.59</v>
      </c>
      <c r="L124" s="142">
        <v>0.03</v>
      </c>
      <c r="M124" s="142">
        <v>77.489999999999995</v>
      </c>
      <c r="N124" s="142">
        <v>147.53</v>
      </c>
      <c r="O124" s="142">
        <v>75.48</v>
      </c>
      <c r="P124" s="142">
        <v>430.25</v>
      </c>
      <c r="Q124" s="142">
        <v>2.38</v>
      </c>
      <c r="R124" s="142">
        <v>2.86</v>
      </c>
      <c r="S124" s="142">
        <v>3.38</v>
      </c>
      <c r="T124" s="142">
        <v>0.01</v>
      </c>
    </row>
    <row r="125" spans="1:20" s="1" customFormat="1" x14ac:dyDescent="0.3">
      <c r="A125" s="183" t="s">
        <v>50</v>
      </c>
      <c r="B125" s="184"/>
      <c r="C125" s="137">
        <f>C124+C119+C110</f>
        <v>2090</v>
      </c>
      <c r="D125" s="142">
        <v>71.11</v>
      </c>
      <c r="E125" s="142">
        <v>76.959999999999994</v>
      </c>
      <c r="F125" s="142">
        <v>277.95999999999998</v>
      </c>
      <c r="G125" s="142">
        <v>2125.38</v>
      </c>
      <c r="H125" s="142">
        <v>1.32</v>
      </c>
      <c r="I125" s="143">
        <v>1.6</v>
      </c>
      <c r="J125" s="142">
        <v>330.38</v>
      </c>
      <c r="K125" s="143">
        <v>1707.1</v>
      </c>
      <c r="L125" s="142">
        <v>1.55</v>
      </c>
      <c r="M125" s="142">
        <v>1071.24</v>
      </c>
      <c r="N125" s="143">
        <v>1353.7</v>
      </c>
      <c r="O125" s="143">
        <v>392.7</v>
      </c>
      <c r="P125" s="142">
        <v>3254.25</v>
      </c>
      <c r="Q125" s="142">
        <v>20.78</v>
      </c>
      <c r="R125" s="142">
        <v>65.58</v>
      </c>
      <c r="S125" s="142">
        <v>55.69</v>
      </c>
      <c r="T125" s="142">
        <v>0.24</v>
      </c>
    </row>
    <row r="126" spans="1:20" s="1" customFormat="1" x14ac:dyDescent="0.3">
      <c r="A126" s="118"/>
      <c r="B126" s="125"/>
      <c r="C126" s="138"/>
      <c r="D126" s="119"/>
      <c r="E126" s="119"/>
      <c r="F126" s="119"/>
      <c r="G126" s="119"/>
      <c r="H126" s="119"/>
      <c r="I126" s="119"/>
      <c r="J126" s="119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</row>
    <row r="127" spans="1:20" s="1" customFormat="1" x14ac:dyDescent="0.3">
      <c r="A127" s="171"/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</row>
    <row r="128" spans="1:20" s="1" customFormat="1" x14ac:dyDescent="0.3">
      <c r="A128" s="172"/>
      <c r="B128" s="172"/>
      <c r="C128" s="138"/>
      <c r="D128" s="120"/>
      <c r="E128" s="121"/>
      <c r="F128" s="119"/>
      <c r="G128" s="119"/>
      <c r="H128" s="120"/>
      <c r="I128" s="120"/>
      <c r="J128" s="120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</row>
    <row r="129" spans="1:20" s="1" customFormat="1" x14ac:dyDescent="0.3">
      <c r="A129" s="173"/>
      <c r="B129" s="173"/>
      <c r="C129" s="138"/>
      <c r="D129" s="120"/>
      <c r="E129" s="119"/>
      <c r="F129" s="119"/>
      <c r="G129" s="119"/>
      <c r="H129" s="120"/>
      <c r="I129" s="120"/>
      <c r="J129" s="120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</row>
    <row r="130" spans="1:20" s="1" customFormat="1" x14ac:dyDescent="0.3">
      <c r="A130" s="174" t="s">
        <v>27</v>
      </c>
      <c r="B130" s="174" t="s">
        <v>28</v>
      </c>
      <c r="C130" s="174" t="s">
        <v>511</v>
      </c>
      <c r="D130" s="181" t="s">
        <v>30</v>
      </c>
      <c r="E130" s="181"/>
      <c r="F130" s="181"/>
      <c r="G130" s="174" t="s">
        <v>512</v>
      </c>
      <c r="H130" s="181" t="s">
        <v>32</v>
      </c>
      <c r="I130" s="181"/>
      <c r="J130" s="181"/>
      <c r="K130" s="181"/>
      <c r="L130" s="181"/>
      <c r="M130" s="181" t="s">
        <v>33</v>
      </c>
      <c r="N130" s="181"/>
      <c r="O130" s="181"/>
      <c r="P130" s="181"/>
      <c r="Q130" s="181"/>
      <c r="R130" s="181"/>
      <c r="S130" s="181"/>
      <c r="T130" s="181"/>
    </row>
    <row r="131" spans="1:20" s="1" customFormat="1" x14ac:dyDescent="0.3">
      <c r="A131" s="175"/>
      <c r="B131" s="176"/>
      <c r="C131" s="175"/>
      <c r="D131" s="114" t="s">
        <v>34</v>
      </c>
      <c r="E131" s="114" t="s">
        <v>35</v>
      </c>
      <c r="F131" s="114" t="s">
        <v>36</v>
      </c>
      <c r="G131" s="175"/>
      <c r="H131" s="114" t="s">
        <v>37</v>
      </c>
      <c r="I131" s="114" t="s">
        <v>513</v>
      </c>
      <c r="J131" s="114" t="s">
        <v>514</v>
      </c>
      <c r="K131" s="114" t="s">
        <v>515</v>
      </c>
      <c r="L131" s="114" t="s">
        <v>516</v>
      </c>
      <c r="M131" s="114" t="s">
        <v>38</v>
      </c>
      <c r="N131" s="114" t="s">
        <v>39</v>
      </c>
      <c r="O131" s="114" t="s">
        <v>40</v>
      </c>
      <c r="P131" s="114" t="s">
        <v>517</v>
      </c>
      <c r="Q131" s="114" t="s">
        <v>41</v>
      </c>
      <c r="R131" s="114" t="s">
        <v>378</v>
      </c>
      <c r="S131" s="114" t="s">
        <v>377</v>
      </c>
      <c r="T131" s="114" t="s">
        <v>379</v>
      </c>
    </row>
    <row r="132" spans="1:20" s="1" customFormat="1" x14ac:dyDescent="0.3">
      <c r="A132" s="88">
        <v>1</v>
      </c>
      <c r="B132" s="124">
        <v>2</v>
      </c>
      <c r="C132" s="137">
        <v>3</v>
      </c>
      <c r="D132" s="88">
        <v>4</v>
      </c>
      <c r="E132" s="88">
        <v>5</v>
      </c>
      <c r="F132" s="88">
        <v>6</v>
      </c>
      <c r="G132" s="88">
        <v>7</v>
      </c>
      <c r="H132" s="88">
        <v>8</v>
      </c>
      <c r="I132" s="88">
        <v>9</v>
      </c>
      <c r="J132" s="88">
        <v>10</v>
      </c>
      <c r="K132" s="88">
        <v>11</v>
      </c>
      <c r="L132" s="88">
        <v>12</v>
      </c>
      <c r="M132" s="88">
        <v>13</v>
      </c>
      <c r="N132" s="88">
        <v>14</v>
      </c>
      <c r="O132" s="88">
        <v>15</v>
      </c>
      <c r="P132" s="88">
        <v>16</v>
      </c>
      <c r="Q132" s="88">
        <v>17</v>
      </c>
      <c r="R132" s="88">
        <v>18</v>
      </c>
      <c r="S132" s="88">
        <v>19</v>
      </c>
      <c r="T132" s="88">
        <v>20</v>
      </c>
    </row>
    <row r="133" spans="1:20" s="1" customFormat="1" x14ac:dyDescent="0.3">
      <c r="A133" s="180" t="s">
        <v>535</v>
      </c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</row>
    <row r="134" spans="1:20" s="1" customFormat="1" x14ac:dyDescent="0.3">
      <c r="A134" s="180" t="s">
        <v>42</v>
      </c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</row>
    <row r="135" spans="1:20" s="1" customFormat="1" x14ac:dyDescent="0.3">
      <c r="A135" s="90" t="s">
        <v>193</v>
      </c>
      <c r="B135" s="115" t="s">
        <v>43</v>
      </c>
      <c r="C135" s="137">
        <v>10</v>
      </c>
      <c r="D135" s="142">
        <v>0.08</v>
      </c>
      <c r="E135" s="142">
        <v>7.25</v>
      </c>
      <c r="F135" s="142">
        <v>0.13</v>
      </c>
      <c r="G135" s="143">
        <v>66.099999999999994</v>
      </c>
      <c r="H135" s="141"/>
      <c r="I135" s="142">
        <v>0.01</v>
      </c>
      <c r="J135" s="141"/>
      <c r="K135" s="140">
        <v>45</v>
      </c>
      <c r="L135" s="142">
        <v>0.13</v>
      </c>
      <c r="M135" s="143">
        <v>2.4</v>
      </c>
      <c r="N135" s="140">
        <v>3</v>
      </c>
      <c r="O135" s="142">
        <v>0.05</v>
      </c>
      <c r="P135" s="140">
        <v>3</v>
      </c>
      <c r="Q135" s="142">
        <v>0.02</v>
      </c>
      <c r="R135" s="143">
        <v>0.1</v>
      </c>
      <c r="S135" s="141"/>
      <c r="T135" s="141"/>
    </row>
    <row r="136" spans="1:20" s="1" customFormat="1" x14ac:dyDescent="0.3">
      <c r="A136" s="89" t="s">
        <v>536</v>
      </c>
      <c r="B136" s="115" t="s">
        <v>184</v>
      </c>
      <c r="C136" s="137">
        <v>100</v>
      </c>
      <c r="D136" s="142">
        <v>17.010000000000002</v>
      </c>
      <c r="E136" s="142">
        <v>11.28</v>
      </c>
      <c r="F136" s="142">
        <v>6.01</v>
      </c>
      <c r="G136" s="142">
        <v>199.36</v>
      </c>
      <c r="H136" s="143">
        <v>0.1</v>
      </c>
      <c r="I136" s="142">
        <v>0.19</v>
      </c>
      <c r="J136" s="143">
        <v>2.5</v>
      </c>
      <c r="K136" s="142">
        <v>33.42</v>
      </c>
      <c r="L136" s="142">
        <v>0.02</v>
      </c>
      <c r="M136" s="142">
        <v>37.42</v>
      </c>
      <c r="N136" s="142">
        <v>182.01</v>
      </c>
      <c r="O136" s="142">
        <v>25.57</v>
      </c>
      <c r="P136" s="142">
        <v>268.83</v>
      </c>
      <c r="Q136" s="142">
        <v>0.91</v>
      </c>
      <c r="R136" s="142">
        <v>19.149999999999999</v>
      </c>
      <c r="S136" s="142">
        <v>3.06</v>
      </c>
      <c r="T136" s="142">
        <v>0.01</v>
      </c>
    </row>
    <row r="137" spans="1:20" s="1" customFormat="1" x14ac:dyDescent="0.3">
      <c r="A137" s="90" t="s">
        <v>250</v>
      </c>
      <c r="B137" s="115" t="s">
        <v>177</v>
      </c>
      <c r="C137" s="137">
        <v>180</v>
      </c>
      <c r="D137" s="143">
        <v>5.4</v>
      </c>
      <c r="E137" s="142">
        <v>3.08</v>
      </c>
      <c r="F137" s="142">
        <v>44.01</v>
      </c>
      <c r="G137" s="142">
        <v>225.88</v>
      </c>
      <c r="H137" s="142">
        <v>0.32</v>
      </c>
      <c r="I137" s="142">
        <v>0.19</v>
      </c>
      <c r="J137" s="140">
        <v>54</v>
      </c>
      <c r="K137" s="143">
        <v>8.1</v>
      </c>
      <c r="L137" s="141"/>
      <c r="M137" s="142">
        <v>29.21</v>
      </c>
      <c r="N137" s="142">
        <v>157.09</v>
      </c>
      <c r="O137" s="142">
        <v>62.23</v>
      </c>
      <c r="P137" s="142">
        <v>1533.65</v>
      </c>
      <c r="Q137" s="142">
        <v>2.4500000000000002</v>
      </c>
      <c r="R137" s="142">
        <v>0.73</v>
      </c>
      <c r="S137" s="143">
        <v>13.5</v>
      </c>
      <c r="T137" s="142">
        <v>0.08</v>
      </c>
    </row>
    <row r="138" spans="1:20" s="1" customFormat="1" x14ac:dyDescent="0.3">
      <c r="A138" s="90" t="s">
        <v>213</v>
      </c>
      <c r="B138" s="115" t="s">
        <v>385</v>
      </c>
      <c r="C138" s="137">
        <v>200</v>
      </c>
      <c r="D138" s="143">
        <v>0.2</v>
      </c>
      <c r="E138" s="142">
        <v>0.02</v>
      </c>
      <c r="F138" s="142">
        <v>11.05</v>
      </c>
      <c r="G138" s="142">
        <v>45.41</v>
      </c>
      <c r="H138" s="141"/>
      <c r="I138" s="142">
        <v>0.01</v>
      </c>
      <c r="J138" s="143">
        <v>0.1</v>
      </c>
      <c r="K138" s="143">
        <v>0.5</v>
      </c>
      <c r="L138" s="141"/>
      <c r="M138" s="142">
        <v>5.28</v>
      </c>
      <c r="N138" s="142">
        <v>8.24</v>
      </c>
      <c r="O138" s="143">
        <v>4.4000000000000004</v>
      </c>
      <c r="P138" s="142">
        <v>25.13</v>
      </c>
      <c r="Q138" s="142">
        <v>0.85</v>
      </c>
      <c r="R138" s="141"/>
      <c r="S138" s="141"/>
      <c r="T138" s="141"/>
    </row>
    <row r="139" spans="1:20" s="1" customFormat="1" x14ac:dyDescent="0.3">
      <c r="A139" s="116"/>
      <c r="B139" s="115" t="s">
        <v>426</v>
      </c>
      <c r="C139" s="137">
        <v>40</v>
      </c>
      <c r="D139" s="142">
        <v>2.99</v>
      </c>
      <c r="E139" s="142">
        <v>1.79</v>
      </c>
      <c r="F139" s="143">
        <v>18.399999999999999</v>
      </c>
      <c r="G139" s="142">
        <v>103.03</v>
      </c>
      <c r="H139" s="142">
        <v>0.12</v>
      </c>
      <c r="I139" s="142">
        <v>0.05</v>
      </c>
      <c r="J139" s="141"/>
      <c r="K139" s="142">
        <v>1.74</v>
      </c>
      <c r="L139" s="141"/>
      <c r="M139" s="142">
        <v>54.52</v>
      </c>
      <c r="N139" s="142">
        <v>66.16</v>
      </c>
      <c r="O139" s="142">
        <v>26.16</v>
      </c>
      <c r="P139" s="143">
        <v>47.9</v>
      </c>
      <c r="Q139" s="142">
        <v>1.1399999999999999</v>
      </c>
      <c r="R139" s="142">
        <v>3.24</v>
      </c>
      <c r="S139" s="142">
        <v>0.25</v>
      </c>
      <c r="T139" s="141"/>
    </row>
    <row r="140" spans="1:20" s="1" customFormat="1" x14ac:dyDescent="0.3">
      <c r="A140" s="90" t="s">
        <v>198</v>
      </c>
      <c r="B140" s="115" t="s">
        <v>45</v>
      </c>
      <c r="C140" s="137">
        <v>100</v>
      </c>
      <c r="D140" s="143">
        <v>0.4</v>
      </c>
      <c r="E140" s="143">
        <v>0.4</v>
      </c>
      <c r="F140" s="143">
        <v>9.8000000000000007</v>
      </c>
      <c r="G140" s="140">
        <v>47</v>
      </c>
      <c r="H140" s="142">
        <v>0.03</v>
      </c>
      <c r="I140" s="142">
        <v>0.02</v>
      </c>
      <c r="J140" s="140">
        <v>10</v>
      </c>
      <c r="K140" s="140">
        <v>5</v>
      </c>
      <c r="L140" s="141"/>
      <c r="M140" s="140">
        <v>16</v>
      </c>
      <c r="N140" s="140">
        <v>11</v>
      </c>
      <c r="O140" s="140">
        <v>9</v>
      </c>
      <c r="P140" s="140">
        <v>278</v>
      </c>
      <c r="Q140" s="143">
        <v>2.2000000000000002</v>
      </c>
      <c r="R140" s="143">
        <v>0.3</v>
      </c>
      <c r="S140" s="140">
        <v>2</v>
      </c>
      <c r="T140" s="142">
        <v>0.01</v>
      </c>
    </row>
    <row r="141" spans="1:20" s="1" customFormat="1" x14ac:dyDescent="0.3">
      <c r="A141" s="183" t="s">
        <v>46</v>
      </c>
      <c r="B141" s="184"/>
      <c r="C141" s="137">
        <f>SUM(C135:C140)</f>
        <v>630</v>
      </c>
      <c r="D141" s="142">
        <v>26.08</v>
      </c>
      <c r="E141" s="142">
        <v>23.82</v>
      </c>
      <c r="F141" s="143">
        <v>89.4</v>
      </c>
      <c r="G141" s="142">
        <v>686.78</v>
      </c>
      <c r="H141" s="142">
        <v>0.56999999999999995</v>
      </c>
      <c r="I141" s="142">
        <v>0.47</v>
      </c>
      <c r="J141" s="143">
        <v>66.599999999999994</v>
      </c>
      <c r="K141" s="142">
        <v>93.76</v>
      </c>
      <c r="L141" s="142">
        <v>0.15</v>
      </c>
      <c r="M141" s="142">
        <v>144.83000000000001</v>
      </c>
      <c r="N141" s="143">
        <v>427.5</v>
      </c>
      <c r="O141" s="142">
        <v>127.41</v>
      </c>
      <c r="P141" s="142">
        <v>2156.5100000000002</v>
      </c>
      <c r="Q141" s="142">
        <v>7.57</v>
      </c>
      <c r="R141" s="142">
        <v>23.52</v>
      </c>
      <c r="S141" s="142">
        <v>18.809999999999999</v>
      </c>
      <c r="T141" s="143">
        <v>0.1</v>
      </c>
    </row>
    <row r="142" spans="1:20" s="1" customFormat="1" x14ac:dyDescent="0.3">
      <c r="A142" s="180" t="s">
        <v>13</v>
      </c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</row>
    <row r="143" spans="1:20" s="1" customFormat="1" x14ac:dyDescent="0.3">
      <c r="A143" s="90" t="s">
        <v>537</v>
      </c>
      <c r="B143" s="115" t="s">
        <v>157</v>
      </c>
      <c r="C143" s="137">
        <v>100</v>
      </c>
      <c r="D143" s="142">
        <v>2.0099999999999998</v>
      </c>
      <c r="E143" s="142">
        <v>2.5499999999999998</v>
      </c>
      <c r="F143" s="142">
        <v>4.51</v>
      </c>
      <c r="G143" s="140">
        <v>53</v>
      </c>
      <c r="H143" s="142">
        <v>0.05</v>
      </c>
      <c r="I143" s="142">
        <v>0.09</v>
      </c>
      <c r="J143" s="142">
        <v>3.15</v>
      </c>
      <c r="K143" s="142">
        <v>921.93</v>
      </c>
      <c r="L143" s="142">
        <v>0.18</v>
      </c>
      <c r="M143" s="142">
        <v>36.39</v>
      </c>
      <c r="N143" s="142">
        <v>65.27</v>
      </c>
      <c r="O143" s="142">
        <v>94.67</v>
      </c>
      <c r="P143" s="142">
        <v>537.75</v>
      </c>
      <c r="Q143" s="142">
        <v>7.73</v>
      </c>
      <c r="R143" s="142">
        <v>2.82</v>
      </c>
      <c r="S143" s="142">
        <v>1128.8499999999999</v>
      </c>
      <c r="T143" s="142">
        <v>153.03</v>
      </c>
    </row>
    <row r="144" spans="1:20" s="1" customFormat="1" ht="33" x14ac:dyDescent="0.3">
      <c r="A144" s="90" t="s">
        <v>208</v>
      </c>
      <c r="B144" s="115" t="s">
        <v>615</v>
      </c>
      <c r="C144" s="137">
        <v>265</v>
      </c>
      <c r="D144" s="142">
        <v>6.5</v>
      </c>
      <c r="E144" s="142">
        <v>8.07</v>
      </c>
      <c r="F144" s="142">
        <v>17.580000000000002</v>
      </c>
      <c r="G144" s="142">
        <v>169.51999999999998</v>
      </c>
      <c r="H144" s="142">
        <v>0.13</v>
      </c>
      <c r="I144" s="142">
        <v>0.11000000000000001</v>
      </c>
      <c r="J144" s="142">
        <v>17.05</v>
      </c>
      <c r="K144" s="140">
        <v>243</v>
      </c>
      <c r="L144" s="141">
        <v>0</v>
      </c>
      <c r="M144" s="142">
        <v>20</v>
      </c>
      <c r="N144" s="142">
        <v>108.88</v>
      </c>
      <c r="O144" s="142">
        <v>32.54</v>
      </c>
      <c r="P144" s="142">
        <v>563.41999999999996</v>
      </c>
      <c r="Q144" s="142">
        <v>1.5899999999999999</v>
      </c>
      <c r="R144" s="142">
        <v>1.05</v>
      </c>
      <c r="S144" s="142">
        <v>6.74</v>
      </c>
      <c r="T144" s="142">
        <v>0.05</v>
      </c>
    </row>
    <row r="145" spans="1:20" s="1" customFormat="1" x14ac:dyDescent="0.3">
      <c r="A145" s="89" t="s">
        <v>519</v>
      </c>
      <c r="B145" s="115" t="s">
        <v>504</v>
      </c>
      <c r="C145" s="137">
        <v>100</v>
      </c>
      <c r="D145" s="142">
        <v>16.47</v>
      </c>
      <c r="E145" s="142">
        <v>16.71</v>
      </c>
      <c r="F145" s="142">
        <v>2.66</v>
      </c>
      <c r="G145" s="143">
        <v>227.8</v>
      </c>
      <c r="H145" s="142">
        <v>0.08</v>
      </c>
      <c r="I145" s="142">
        <v>0.15</v>
      </c>
      <c r="J145" s="140">
        <v>12</v>
      </c>
      <c r="K145" s="142">
        <v>178.52</v>
      </c>
      <c r="L145" s="141"/>
      <c r="M145" s="143">
        <v>18.7</v>
      </c>
      <c r="N145" s="142">
        <v>178.89</v>
      </c>
      <c r="O145" s="142">
        <v>30.83</v>
      </c>
      <c r="P145" s="142">
        <v>428.98</v>
      </c>
      <c r="Q145" s="143">
        <v>2.8</v>
      </c>
      <c r="R145" s="142">
        <v>0.22</v>
      </c>
      <c r="S145" s="142">
        <v>7.51</v>
      </c>
      <c r="T145" s="142">
        <v>7.0000000000000007E-2</v>
      </c>
    </row>
    <row r="146" spans="1:20" s="1" customFormat="1" x14ac:dyDescent="0.3">
      <c r="A146" s="89" t="s">
        <v>538</v>
      </c>
      <c r="B146" s="115" t="s">
        <v>400</v>
      </c>
      <c r="C146" s="137">
        <v>180</v>
      </c>
      <c r="D146" s="142">
        <v>4.1500000000000004</v>
      </c>
      <c r="E146" s="142">
        <v>4.92</v>
      </c>
      <c r="F146" s="142">
        <v>39.47</v>
      </c>
      <c r="G146" s="142">
        <v>219.33</v>
      </c>
      <c r="H146" s="142">
        <v>7.0000000000000007E-2</v>
      </c>
      <c r="I146" s="142">
        <v>0.05</v>
      </c>
      <c r="J146" s="143">
        <v>4.8</v>
      </c>
      <c r="K146" s="140">
        <v>507</v>
      </c>
      <c r="L146" s="142">
        <v>0.08</v>
      </c>
      <c r="M146" s="142">
        <v>22.84</v>
      </c>
      <c r="N146" s="142">
        <v>106.38</v>
      </c>
      <c r="O146" s="142">
        <v>37.69</v>
      </c>
      <c r="P146" s="143">
        <v>159.80000000000001</v>
      </c>
      <c r="Q146" s="142">
        <v>0.94</v>
      </c>
      <c r="R146" s="142">
        <v>7.36</v>
      </c>
      <c r="S146" s="142">
        <v>2.94</v>
      </c>
      <c r="T146" s="142">
        <v>0.05</v>
      </c>
    </row>
    <row r="147" spans="1:20" s="1" customFormat="1" x14ac:dyDescent="0.3">
      <c r="A147" s="90" t="s">
        <v>217</v>
      </c>
      <c r="B147" s="115" t="s">
        <v>84</v>
      </c>
      <c r="C147" s="137">
        <v>200</v>
      </c>
      <c r="D147" s="142">
        <v>0.14000000000000001</v>
      </c>
      <c r="E147" s="143">
        <v>0.1</v>
      </c>
      <c r="F147" s="142">
        <v>12.62</v>
      </c>
      <c r="G147" s="142">
        <v>53.09</v>
      </c>
      <c r="H147" s="141"/>
      <c r="I147" s="141"/>
      <c r="J147" s="140">
        <v>3</v>
      </c>
      <c r="K147" s="143">
        <v>1.6</v>
      </c>
      <c r="L147" s="141"/>
      <c r="M147" s="142">
        <v>5.33</v>
      </c>
      <c r="N147" s="143">
        <v>3.2</v>
      </c>
      <c r="O147" s="143">
        <v>1.4</v>
      </c>
      <c r="P147" s="142">
        <v>18.329999999999998</v>
      </c>
      <c r="Q147" s="142">
        <v>0.11</v>
      </c>
      <c r="R147" s="141"/>
      <c r="S147" s="141"/>
      <c r="T147" s="141"/>
    </row>
    <row r="148" spans="1:20" s="1" customFormat="1" x14ac:dyDescent="0.3">
      <c r="A148" s="116"/>
      <c r="B148" s="115" t="s">
        <v>426</v>
      </c>
      <c r="C148" s="137">
        <v>90</v>
      </c>
      <c r="D148" s="142">
        <v>6.08</v>
      </c>
      <c r="E148" s="142">
        <v>4.09</v>
      </c>
      <c r="F148" s="142">
        <v>37.76</v>
      </c>
      <c r="G148" s="142">
        <v>215.28</v>
      </c>
      <c r="H148" s="142">
        <v>0.24</v>
      </c>
      <c r="I148" s="142">
        <v>0.09</v>
      </c>
      <c r="J148" s="141"/>
      <c r="K148" s="142">
        <v>3.84</v>
      </c>
      <c r="L148" s="141"/>
      <c r="M148" s="142">
        <v>123.34</v>
      </c>
      <c r="N148" s="142">
        <v>137.57</v>
      </c>
      <c r="O148" s="142">
        <v>57.76</v>
      </c>
      <c r="P148" s="142">
        <v>101.16</v>
      </c>
      <c r="Q148" s="143">
        <v>2.4</v>
      </c>
      <c r="R148" s="142">
        <v>7.12</v>
      </c>
      <c r="S148" s="142">
        <v>0.57999999999999996</v>
      </c>
      <c r="T148" s="141"/>
    </row>
    <row r="149" spans="1:20" s="1" customFormat="1" x14ac:dyDescent="0.3">
      <c r="A149" s="90" t="s">
        <v>198</v>
      </c>
      <c r="B149" s="115" t="s">
        <v>51</v>
      </c>
      <c r="C149" s="137">
        <v>100</v>
      </c>
      <c r="D149" s="143">
        <v>0.4</v>
      </c>
      <c r="E149" s="143">
        <v>0.3</v>
      </c>
      <c r="F149" s="143">
        <v>10.3</v>
      </c>
      <c r="G149" s="140">
        <v>47</v>
      </c>
      <c r="H149" s="142">
        <v>0.02</v>
      </c>
      <c r="I149" s="142">
        <v>0.03</v>
      </c>
      <c r="J149" s="140">
        <v>5</v>
      </c>
      <c r="K149" s="140">
        <v>2</v>
      </c>
      <c r="L149" s="141"/>
      <c r="M149" s="140">
        <v>19</v>
      </c>
      <c r="N149" s="140">
        <v>16</v>
      </c>
      <c r="O149" s="140">
        <v>12</v>
      </c>
      <c r="P149" s="140">
        <v>155</v>
      </c>
      <c r="Q149" s="143">
        <v>2.2999999999999998</v>
      </c>
      <c r="R149" s="143">
        <v>0.1</v>
      </c>
      <c r="S149" s="140">
        <v>1</v>
      </c>
      <c r="T149" s="142">
        <v>0.01</v>
      </c>
    </row>
    <row r="150" spans="1:20" s="1" customFormat="1" x14ac:dyDescent="0.3">
      <c r="A150" s="183" t="s">
        <v>49</v>
      </c>
      <c r="B150" s="184"/>
      <c r="C150" s="137">
        <f>SUM(C143:C149)</f>
        <v>1035</v>
      </c>
      <c r="D150" s="142">
        <v>35.75</v>
      </c>
      <c r="E150" s="142">
        <v>36.74</v>
      </c>
      <c r="F150" s="143">
        <v>124.9</v>
      </c>
      <c r="G150" s="142">
        <v>985.02</v>
      </c>
      <c r="H150" s="142">
        <v>0.59</v>
      </c>
      <c r="I150" s="142">
        <v>0.52</v>
      </c>
      <c r="J150" s="140">
        <v>45</v>
      </c>
      <c r="K150" s="142">
        <v>1857.89</v>
      </c>
      <c r="L150" s="142">
        <v>0.26</v>
      </c>
      <c r="M150" s="143">
        <v>245.6</v>
      </c>
      <c r="N150" s="142">
        <v>616.19000000000005</v>
      </c>
      <c r="O150" s="142">
        <v>266.89</v>
      </c>
      <c r="P150" s="142">
        <v>1964.44</v>
      </c>
      <c r="Q150" s="142">
        <v>17.87</v>
      </c>
      <c r="R150" s="142">
        <v>18.670000000000002</v>
      </c>
      <c r="S150" s="142">
        <v>1147.6199999999999</v>
      </c>
      <c r="T150" s="142">
        <v>153.21</v>
      </c>
    </row>
    <row r="151" spans="1:20" s="1" customFormat="1" x14ac:dyDescent="0.3">
      <c r="A151" s="180" t="s">
        <v>14</v>
      </c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</row>
    <row r="152" spans="1:20" s="1" customFormat="1" x14ac:dyDescent="0.3">
      <c r="A152" s="89" t="s">
        <v>524</v>
      </c>
      <c r="B152" s="115" t="s">
        <v>437</v>
      </c>
      <c r="C152" s="137">
        <v>100</v>
      </c>
      <c r="D152" s="142">
        <v>1.92</v>
      </c>
      <c r="E152" s="142">
        <v>0.03</v>
      </c>
      <c r="F152" s="143">
        <v>5.6</v>
      </c>
      <c r="G152" s="142">
        <v>33.85</v>
      </c>
      <c r="H152" s="142">
        <v>0.01</v>
      </c>
      <c r="I152" s="141"/>
      <c r="J152" s="140">
        <v>8</v>
      </c>
      <c r="K152" s="143">
        <v>0.4</v>
      </c>
      <c r="L152" s="141"/>
      <c r="M152" s="142">
        <v>8.15</v>
      </c>
      <c r="N152" s="143">
        <v>4.4000000000000004</v>
      </c>
      <c r="O152" s="143">
        <v>2.4</v>
      </c>
      <c r="P152" s="142">
        <v>32.75</v>
      </c>
      <c r="Q152" s="142">
        <v>0.14000000000000001</v>
      </c>
      <c r="R152" s="142">
        <v>0.08</v>
      </c>
      <c r="S152" s="142">
        <v>0.02</v>
      </c>
      <c r="T152" s="141"/>
    </row>
    <row r="153" spans="1:20" s="1" customFormat="1" x14ac:dyDescent="0.3">
      <c r="A153" s="122"/>
      <c r="B153" s="115" t="s">
        <v>165</v>
      </c>
      <c r="C153" s="137">
        <v>200</v>
      </c>
      <c r="D153" s="143">
        <v>5.4</v>
      </c>
      <c r="E153" s="140">
        <v>5</v>
      </c>
      <c r="F153" s="143">
        <v>21.6</v>
      </c>
      <c r="G153" s="140">
        <v>158</v>
      </c>
      <c r="H153" s="142">
        <v>0.06</v>
      </c>
      <c r="I153" s="142">
        <v>0.26</v>
      </c>
      <c r="J153" s="143">
        <v>1.8</v>
      </c>
      <c r="K153" s="140">
        <v>44</v>
      </c>
      <c r="L153" s="142">
        <v>0.06</v>
      </c>
      <c r="M153" s="140">
        <v>242</v>
      </c>
      <c r="N153" s="140">
        <v>188</v>
      </c>
      <c r="O153" s="140">
        <v>30</v>
      </c>
      <c r="P153" s="140">
        <v>272</v>
      </c>
      <c r="Q153" s="143">
        <v>0.2</v>
      </c>
      <c r="R153" s="140">
        <v>4</v>
      </c>
      <c r="S153" s="140">
        <v>18</v>
      </c>
      <c r="T153" s="142">
        <v>0.04</v>
      </c>
    </row>
    <row r="154" spans="1:20" s="1" customFormat="1" x14ac:dyDescent="0.3">
      <c r="A154" s="89" t="s">
        <v>198</v>
      </c>
      <c r="B154" s="115" t="s">
        <v>147</v>
      </c>
      <c r="C154" s="137">
        <v>150</v>
      </c>
      <c r="D154" s="142">
        <v>1.35</v>
      </c>
      <c r="E154" s="143">
        <v>0.3</v>
      </c>
      <c r="F154" s="142">
        <v>12.15</v>
      </c>
      <c r="G154" s="143">
        <v>64.5</v>
      </c>
      <c r="H154" s="142">
        <v>0.06</v>
      </c>
      <c r="I154" s="142">
        <v>0.05</v>
      </c>
      <c r="J154" s="140">
        <v>90</v>
      </c>
      <c r="K154" s="140">
        <v>12</v>
      </c>
      <c r="L154" s="141"/>
      <c r="M154" s="140">
        <v>51</v>
      </c>
      <c r="N154" s="143">
        <v>34.5</v>
      </c>
      <c r="O154" s="143">
        <v>19.5</v>
      </c>
      <c r="P154" s="143">
        <v>295.5</v>
      </c>
      <c r="Q154" s="142">
        <v>0.45</v>
      </c>
      <c r="R154" s="142">
        <v>0.75</v>
      </c>
      <c r="S154" s="140">
        <v>3</v>
      </c>
      <c r="T154" s="142">
        <v>0.03</v>
      </c>
    </row>
    <row r="155" spans="1:20" s="1" customFormat="1" x14ac:dyDescent="0.3">
      <c r="A155" s="183" t="s">
        <v>73</v>
      </c>
      <c r="B155" s="184"/>
      <c r="C155" s="137">
        <f>SUM(C152:C154)</f>
        <v>450</v>
      </c>
      <c r="D155" s="142">
        <v>8.67</v>
      </c>
      <c r="E155" s="142">
        <v>5.33</v>
      </c>
      <c r="F155" s="142">
        <v>39.35</v>
      </c>
      <c r="G155" s="142">
        <v>256.35000000000002</v>
      </c>
      <c r="H155" s="142">
        <v>0.13</v>
      </c>
      <c r="I155" s="142">
        <v>0.31</v>
      </c>
      <c r="J155" s="143">
        <v>99.8</v>
      </c>
      <c r="K155" s="143">
        <v>56.4</v>
      </c>
      <c r="L155" s="142">
        <v>0.06</v>
      </c>
      <c r="M155" s="142">
        <v>301.14999999999998</v>
      </c>
      <c r="N155" s="143">
        <v>226.9</v>
      </c>
      <c r="O155" s="143">
        <v>51.9</v>
      </c>
      <c r="P155" s="142">
        <v>600.25</v>
      </c>
      <c r="Q155" s="142">
        <v>0.79</v>
      </c>
      <c r="R155" s="142">
        <v>4.83</v>
      </c>
      <c r="S155" s="142">
        <v>21.02</v>
      </c>
      <c r="T155" s="142">
        <v>7.0000000000000007E-2</v>
      </c>
    </row>
    <row r="156" spans="1:20" s="1" customFormat="1" x14ac:dyDescent="0.3">
      <c r="A156" s="183" t="s">
        <v>50</v>
      </c>
      <c r="B156" s="184"/>
      <c r="C156" s="137">
        <f>C155+C150+C141</f>
        <v>2115</v>
      </c>
      <c r="D156" s="143">
        <v>70.5</v>
      </c>
      <c r="E156" s="142">
        <v>65.89</v>
      </c>
      <c r="F156" s="142">
        <v>253.65</v>
      </c>
      <c r="G156" s="142">
        <v>1928.15</v>
      </c>
      <c r="H156" s="142">
        <v>1.29</v>
      </c>
      <c r="I156" s="143">
        <v>1.3</v>
      </c>
      <c r="J156" s="143">
        <v>211.4</v>
      </c>
      <c r="K156" s="142">
        <v>2008.05</v>
      </c>
      <c r="L156" s="142">
        <v>0.47</v>
      </c>
      <c r="M156" s="142">
        <v>691.58</v>
      </c>
      <c r="N156" s="142">
        <v>1270.5899999999999</v>
      </c>
      <c r="O156" s="143">
        <v>446.2</v>
      </c>
      <c r="P156" s="143">
        <v>4721.2</v>
      </c>
      <c r="Q156" s="142">
        <v>26.23</v>
      </c>
      <c r="R156" s="142">
        <v>47.02</v>
      </c>
      <c r="S156" s="142">
        <v>1187.45</v>
      </c>
      <c r="T156" s="142">
        <v>153.38</v>
      </c>
    </row>
    <row r="157" spans="1:20" s="1" customFormat="1" x14ac:dyDescent="0.3">
      <c r="A157" s="118"/>
      <c r="B157" s="125"/>
      <c r="C157" s="138"/>
      <c r="D157" s="119"/>
      <c r="E157" s="119"/>
      <c r="F157" s="119"/>
      <c r="G157" s="119"/>
      <c r="H157" s="119"/>
      <c r="I157" s="119"/>
      <c r="J157" s="119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</row>
    <row r="158" spans="1:20" s="1" customFormat="1" x14ac:dyDescent="0.3">
      <c r="A158" s="171"/>
      <c r="B158" s="171"/>
      <c r="C158" s="171"/>
      <c r="D158" s="171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  <c r="T158" s="171"/>
    </row>
    <row r="159" spans="1:20" s="1" customFormat="1" x14ac:dyDescent="0.3">
      <c r="A159" s="172"/>
      <c r="B159" s="172"/>
      <c r="C159" s="138"/>
      <c r="D159" s="120"/>
      <c r="E159" s="121"/>
      <c r="F159" s="119"/>
      <c r="G159" s="119"/>
      <c r="H159" s="120"/>
      <c r="I159" s="120"/>
      <c r="J159" s="120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</row>
    <row r="160" spans="1:20" s="1" customFormat="1" x14ac:dyDescent="0.3">
      <c r="A160" s="173"/>
      <c r="B160" s="173"/>
      <c r="C160" s="138"/>
      <c r="D160" s="120"/>
      <c r="E160" s="119"/>
      <c r="F160" s="119"/>
      <c r="G160" s="119"/>
      <c r="H160" s="120"/>
      <c r="I160" s="120"/>
      <c r="J160" s="120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</row>
    <row r="161" spans="1:20" s="1" customFormat="1" x14ac:dyDescent="0.3">
      <c r="A161" s="174" t="s">
        <v>27</v>
      </c>
      <c r="B161" s="174" t="s">
        <v>28</v>
      </c>
      <c r="C161" s="174" t="s">
        <v>511</v>
      </c>
      <c r="D161" s="181" t="s">
        <v>30</v>
      </c>
      <c r="E161" s="181"/>
      <c r="F161" s="181"/>
      <c r="G161" s="174" t="s">
        <v>512</v>
      </c>
      <c r="H161" s="181" t="s">
        <v>32</v>
      </c>
      <c r="I161" s="181"/>
      <c r="J161" s="181"/>
      <c r="K161" s="181"/>
      <c r="L161" s="181"/>
      <c r="M161" s="181" t="s">
        <v>33</v>
      </c>
      <c r="N161" s="181"/>
      <c r="O161" s="181"/>
      <c r="P161" s="181"/>
      <c r="Q161" s="181"/>
      <c r="R161" s="181"/>
      <c r="S161" s="181"/>
      <c r="T161" s="181"/>
    </row>
    <row r="162" spans="1:20" s="1" customFormat="1" x14ac:dyDescent="0.3">
      <c r="A162" s="175"/>
      <c r="B162" s="176"/>
      <c r="C162" s="175"/>
      <c r="D162" s="114" t="s">
        <v>34</v>
      </c>
      <c r="E162" s="114" t="s">
        <v>35</v>
      </c>
      <c r="F162" s="114" t="s">
        <v>36</v>
      </c>
      <c r="G162" s="175"/>
      <c r="H162" s="114" t="s">
        <v>37</v>
      </c>
      <c r="I162" s="114" t="s">
        <v>513</v>
      </c>
      <c r="J162" s="114" t="s">
        <v>514</v>
      </c>
      <c r="K162" s="114" t="s">
        <v>515</v>
      </c>
      <c r="L162" s="114" t="s">
        <v>516</v>
      </c>
      <c r="M162" s="114" t="s">
        <v>38</v>
      </c>
      <c r="N162" s="114" t="s">
        <v>39</v>
      </c>
      <c r="O162" s="114" t="s">
        <v>40</v>
      </c>
      <c r="P162" s="114" t="s">
        <v>517</v>
      </c>
      <c r="Q162" s="114" t="s">
        <v>41</v>
      </c>
      <c r="R162" s="114" t="s">
        <v>378</v>
      </c>
      <c r="S162" s="114" t="s">
        <v>377</v>
      </c>
      <c r="T162" s="114" t="s">
        <v>379</v>
      </c>
    </row>
    <row r="163" spans="1:20" s="1" customFormat="1" x14ac:dyDescent="0.3">
      <c r="A163" s="88">
        <v>1</v>
      </c>
      <c r="B163" s="124">
        <v>2</v>
      </c>
      <c r="C163" s="137">
        <v>3</v>
      </c>
      <c r="D163" s="88">
        <v>4</v>
      </c>
      <c r="E163" s="88">
        <v>5</v>
      </c>
      <c r="F163" s="88">
        <v>6</v>
      </c>
      <c r="G163" s="88">
        <v>7</v>
      </c>
      <c r="H163" s="88">
        <v>8</v>
      </c>
      <c r="I163" s="88">
        <v>9</v>
      </c>
      <c r="J163" s="88">
        <v>10</v>
      </c>
      <c r="K163" s="88">
        <v>11</v>
      </c>
      <c r="L163" s="88">
        <v>12</v>
      </c>
      <c r="M163" s="88">
        <v>13</v>
      </c>
      <c r="N163" s="88">
        <v>14</v>
      </c>
      <c r="O163" s="88">
        <v>15</v>
      </c>
      <c r="P163" s="88">
        <v>16</v>
      </c>
      <c r="Q163" s="88">
        <v>17</v>
      </c>
      <c r="R163" s="88">
        <v>18</v>
      </c>
      <c r="S163" s="88">
        <v>19</v>
      </c>
      <c r="T163" s="88">
        <v>20</v>
      </c>
    </row>
    <row r="164" spans="1:20" s="1" customFormat="1" x14ac:dyDescent="0.3">
      <c r="A164" s="180" t="s">
        <v>539</v>
      </c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</row>
    <row r="165" spans="1:20" s="1" customFormat="1" x14ac:dyDescent="0.3">
      <c r="A165" s="180" t="s">
        <v>42</v>
      </c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</row>
    <row r="166" spans="1:20" s="1" customFormat="1" x14ac:dyDescent="0.3">
      <c r="A166" s="90" t="s">
        <v>193</v>
      </c>
      <c r="B166" s="115" t="s">
        <v>43</v>
      </c>
      <c r="C166" s="137">
        <v>10</v>
      </c>
      <c r="D166" s="142">
        <v>0.08</v>
      </c>
      <c r="E166" s="142">
        <v>7.25</v>
      </c>
      <c r="F166" s="142">
        <v>0.13</v>
      </c>
      <c r="G166" s="143">
        <v>66.099999999999994</v>
      </c>
      <c r="H166" s="141"/>
      <c r="I166" s="142">
        <v>0.01</v>
      </c>
      <c r="J166" s="141"/>
      <c r="K166" s="140">
        <v>45</v>
      </c>
      <c r="L166" s="142">
        <v>0.13</v>
      </c>
      <c r="M166" s="143">
        <v>2.4</v>
      </c>
      <c r="N166" s="140">
        <v>3</v>
      </c>
      <c r="O166" s="142">
        <v>0.05</v>
      </c>
      <c r="P166" s="140">
        <v>3</v>
      </c>
      <c r="Q166" s="142">
        <v>0.02</v>
      </c>
      <c r="R166" s="143">
        <v>0.1</v>
      </c>
      <c r="S166" s="141"/>
      <c r="T166" s="141"/>
    </row>
    <row r="167" spans="1:20" s="1" customFormat="1" x14ac:dyDescent="0.3">
      <c r="A167" s="90" t="s">
        <v>194</v>
      </c>
      <c r="B167" s="115" t="s">
        <v>44</v>
      </c>
      <c r="C167" s="137">
        <v>20</v>
      </c>
      <c r="D167" s="142">
        <v>4.6399999999999997</v>
      </c>
      <c r="E167" s="143">
        <v>5.9</v>
      </c>
      <c r="F167" s="141"/>
      <c r="G167" s="143">
        <v>72.8</v>
      </c>
      <c r="H167" s="142">
        <v>0.01</v>
      </c>
      <c r="I167" s="142">
        <v>0.06</v>
      </c>
      <c r="J167" s="142">
        <v>0.14000000000000001</v>
      </c>
      <c r="K167" s="143">
        <v>57.6</v>
      </c>
      <c r="L167" s="142">
        <v>0.19</v>
      </c>
      <c r="M167" s="140">
        <v>176</v>
      </c>
      <c r="N167" s="140">
        <v>100</v>
      </c>
      <c r="O167" s="140">
        <v>7</v>
      </c>
      <c r="P167" s="143">
        <v>17.600000000000001</v>
      </c>
      <c r="Q167" s="143">
        <v>0.2</v>
      </c>
      <c r="R167" s="143">
        <v>2.9</v>
      </c>
      <c r="S167" s="143">
        <v>1.8</v>
      </c>
      <c r="T167" s="142">
        <v>0.01</v>
      </c>
    </row>
    <row r="168" spans="1:20" s="1" customFormat="1" x14ac:dyDescent="0.3">
      <c r="A168" s="90" t="s">
        <v>195</v>
      </c>
      <c r="B168" s="115" t="s">
        <v>75</v>
      </c>
      <c r="C168" s="137">
        <v>40</v>
      </c>
      <c r="D168" s="142">
        <v>5.08</v>
      </c>
      <c r="E168" s="143">
        <v>4.5999999999999996</v>
      </c>
      <c r="F168" s="142">
        <v>0.28000000000000003</v>
      </c>
      <c r="G168" s="143">
        <v>62.8</v>
      </c>
      <c r="H168" s="142">
        <v>0.03</v>
      </c>
      <c r="I168" s="142">
        <v>0.18</v>
      </c>
      <c r="J168" s="141"/>
      <c r="K168" s="140">
        <v>104</v>
      </c>
      <c r="L168" s="142">
        <v>0.88</v>
      </c>
      <c r="M168" s="140">
        <v>22</v>
      </c>
      <c r="N168" s="143">
        <v>76.8</v>
      </c>
      <c r="O168" s="143">
        <v>4.8</v>
      </c>
      <c r="P168" s="140">
        <v>56</v>
      </c>
      <c r="Q168" s="140">
        <v>1</v>
      </c>
      <c r="R168" s="142">
        <v>12.28</v>
      </c>
      <c r="S168" s="140">
        <v>8</v>
      </c>
      <c r="T168" s="142">
        <v>0.02</v>
      </c>
    </row>
    <row r="169" spans="1:20" s="1" customFormat="1" x14ac:dyDescent="0.3">
      <c r="A169" s="89" t="s">
        <v>232</v>
      </c>
      <c r="B169" s="115" t="s">
        <v>480</v>
      </c>
      <c r="C169" s="137">
        <v>250</v>
      </c>
      <c r="D169" s="142">
        <v>7.79</v>
      </c>
      <c r="E169" s="142">
        <v>4.22</v>
      </c>
      <c r="F169" s="142">
        <v>40.51</v>
      </c>
      <c r="G169" s="142">
        <v>232.17</v>
      </c>
      <c r="H169" s="142">
        <v>0.17</v>
      </c>
      <c r="I169" s="142">
        <v>0.21</v>
      </c>
      <c r="J169" s="142">
        <v>1.69</v>
      </c>
      <c r="K169" s="142">
        <v>29.32</v>
      </c>
      <c r="L169" s="142">
        <v>7.0000000000000007E-2</v>
      </c>
      <c r="M169" s="142">
        <v>165.54</v>
      </c>
      <c r="N169" s="142">
        <v>200.22</v>
      </c>
      <c r="O169" s="142">
        <v>47.21</v>
      </c>
      <c r="P169" s="142">
        <v>258.63</v>
      </c>
      <c r="Q169" s="142">
        <v>0.98</v>
      </c>
      <c r="R169" s="142">
        <v>4.59</v>
      </c>
      <c r="S169" s="142">
        <v>13.03</v>
      </c>
      <c r="T169" s="142">
        <v>0.04</v>
      </c>
    </row>
    <row r="170" spans="1:20" s="1" customFormat="1" x14ac:dyDescent="0.3">
      <c r="A170" s="89" t="s">
        <v>413</v>
      </c>
      <c r="B170" s="115" t="s">
        <v>55</v>
      </c>
      <c r="C170" s="137">
        <v>200</v>
      </c>
      <c r="D170" s="142">
        <v>0.25</v>
      </c>
      <c r="E170" s="142">
        <v>0.06</v>
      </c>
      <c r="F170" s="142">
        <v>11.62</v>
      </c>
      <c r="G170" s="142">
        <v>48.63</v>
      </c>
      <c r="H170" s="141"/>
      <c r="I170" s="142">
        <v>0.01</v>
      </c>
      <c r="J170" s="142">
        <v>1.1499999999999999</v>
      </c>
      <c r="K170" s="142">
        <v>1.06</v>
      </c>
      <c r="L170" s="141"/>
      <c r="M170" s="142">
        <v>7.03</v>
      </c>
      <c r="N170" s="142">
        <v>9.36</v>
      </c>
      <c r="O170" s="142">
        <v>4.8899999999999997</v>
      </c>
      <c r="P170" s="142">
        <v>31.43</v>
      </c>
      <c r="Q170" s="142">
        <v>0.88</v>
      </c>
      <c r="R170" s="141"/>
      <c r="S170" s="141"/>
      <c r="T170" s="141"/>
    </row>
    <row r="171" spans="1:20" s="1" customFormat="1" x14ac:dyDescent="0.3">
      <c r="A171" s="122"/>
      <c r="B171" s="115" t="s">
        <v>426</v>
      </c>
      <c r="C171" s="137">
        <v>50</v>
      </c>
      <c r="D171" s="142">
        <v>4.04</v>
      </c>
      <c r="E171" s="142">
        <v>2.42</v>
      </c>
      <c r="F171" s="142">
        <v>25.95</v>
      </c>
      <c r="G171" s="142">
        <v>143.84</v>
      </c>
      <c r="H171" s="142">
        <v>0.16</v>
      </c>
      <c r="I171" s="142">
        <v>0.06</v>
      </c>
      <c r="J171" s="141"/>
      <c r="K171" s="142">
        <v>2.76</v>
      </c>
      <c r="L171" s="141"/>
      <c r="M171" s="142">
        <v>71.52</v>
      </c>
      <c r="N171" s="142">
        <v>88.05</v>
      </c>
      <c r="O171" s="143">
        <v>35.299999999999997</v>
      </c>
      <c r="P171" s="142">
        <v>64.22</v>
      </c>
      <c r="Q171" s="142">
        <v>1.52</v>
      </c>
      <c r="R171" s="142">
        <v>4.68</v>
      </c>
      <c r="S171" s="142">
        <v>0.32</v>
      </c>
      <c r="T171" s="141"/>
    </row>
    <row r="172" spans="1:20" s="1" customFormat="1" x14ac:dyDescent="0.3">
      <c r="A172" s="90" t="s">
        <v>198</v>
      </c>
      <c r="B172" s="115" t="s">
        <v>51</v>
      </c>
      <c r="C172" s="137">
        <v>100</v>
      </c>
      <c r="D172" s="143">
        <v>0.4</v>
      </c>
      <c r="E172" s="143">
        <v>0.3</v>
      </c>
      <c r="F172" s="143">
        <v>10.3</v>
      </c>
      <c r="G172" s="140">
        <v>47</v>
      </c>
      <c r="H172" s="142">
        <v>0.02</v>
      </c>
      <c r="I172" s="142">
        <v>0.03</v>
      </c>
      <c r="J172" s="140">
        <v>5</v>
      </c>
      <c r="K172" s="140">
        <v>2</v>
      </c>
      <c r="L172" s="141"/>
      <c r="M172" s="140">
        <v>19</v>
      </c>
      <c r="N172" s="140">
        <v>16</v>
      </c>
      <c r="O172" s="140">
        <v>12</v>
      </c>
      <c r="P172" s="140">
        <v>155</v>
      </c>
      <c r="Q172" s="143">
        <v>2.2999999999999998</v>
      </c>
      <c r="R172" s="143">
        <v>0.1</v>
      </c>
      <c r="S172" s="140">
        <v>1</v>
      </c>
      <c r="T172" s="142">
        <v>0.01</v>
      </c>
    </row>
    <row r="173" spans="1:20" s="1" customFormat="1" x14ac:dyDescent="0.3">
      <c r="A173" s="183" t="s">
        <v>46</v>
      </c>
      <c r="B173" s="184"/>
      <c r="C173" s="137">
        <f>SUM(C166:C172)</f>
        <v>670</v>
      </c>
      <c r="D173" s="142">
        <v>22.28</v>
      </c>
      <c r="E173" s="142">
        <v>24.75</v>
      </c>
      <c r="F173" s="142">
        <v>88.79</v>
      </c>
      <c r="G173" s="142">
        <v>673.34</v>
      </c>
      <c r="H173" s="142">
        <v>0.39</v>
      </c>
      <c r="I173" s="142">
        <v>0.56000000000000005</v>
      </c>
      <c r="J173" s="142">
        <v>7.98</v>
      </c>
      <c r="K173" s="142">
        <v>241.74</v>
      </c>
      <c r="L173" s="142">
        <v>1.27</v>
      </c>
      <c r="M173" s="142">
        <v>463.49</v>
      </c>
      <c r="N173" s="142">
        <v>493.43</v>
      </c>
      <c r="O173" s="142">
        <v>111.25</v>
      </c>
      <c r="P173" s="142">
        <v>585.88</v>
      </c>
      <c r="Q173" s="143">
        <v>6.9</v>
      </c>
      <c r="R173" s="142">
        <v>24.65</v>
      </c>
      <c r="S173" s="142">
        <v>24.15</v>
      </c>
      <c r="T173" s="142">
        <v>0.08</v>
      </c>
    </row>
    <row r="174" spans="1:20" s="1" customFormat="1" x14ac:dyDescent="0.3">
      <c r="A174" s="180" t="s">
        <v>13</v>
      </c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</row>
    <row r="175" spans="1:20" s="1" customFormat="1" x14ac:dyDescent="0.3">
      <c r="A175" s="90" t="s">
        <v>540</v>
      </c>
      <c r="B175" s="115" t="s">
        <v>166</v>
      </c>
      <c r="C175" s="137">
        <v>100</v>
      </c>
      <c r="D175" s="142">
        <v>4.3099999999999996</v>
      </c>
      <c r="E175" s="142">
        <v>5.57</v>
      </c>
      <c r="F175" s="142">
        <v>10.07</v>
      </c>
      <c r="G175" s="142">
        <v>108.26</v>
      </c>
      <c r="H175" s="142">
        <v>0.11</v>
      </c>
      <c r="I175" s="142">
        <v>0.06</v>
      </c>
      <c r="J175" s="142">
        <v>12.68</v>
      </c>
      <c r="K175" s="142">
        <v>169.85</v>
      </c>
      <c r="L175" s="141"/>
      <c r="M175" s="142">
        <v>20.23</v>
      </c>
      <c r="N175" s="142">
        <v>82.75</v>
      </c>
      <c r="O175" s="142">
        <v>33.01</v>
      </c>
      <c r="P175" s="142">
        <v>377.88</v>
      </c>
      <c r="Q175" s="142">
        <v>0.87</v>
      </c>
      <c r="R175" s="142">
        <v>7.07</v>
      </c>
      <c r="S175" s="142">
        <v>48.49</v>
      </c>
      <c r="T175" s="142">
        <v>0.08</v>
      </c>
    </row>
    <row r="176" spans="1:20" s="1" customFormat="1" ht="33" x14ac:dyDescent="0.3">
      <c r="A176" s="89" t="s">
        <v>234</v>
      </c>
      <c r="B176" s="115" t="s">
        <v>631</v>
      </c>
      <c r="C176" s="137">
        <v>265</v>
      </c>
      <c r="D176" s="142">
        <v>10.27</v>
      </c>
      <c r="E176" s="142">
        <v>6.4700000000000006</v>
      </c>
      <c r="F176" s="142">
        <v>19.649999999999999</v>
      </c>
      <c r="G176" s="142">
        <v>179.44</v>
      </c>
      <c r="H176" s="142">
        <v>0.27</v>
      </c>
      <c r="I176" s="142">
        <v>0.12</v>
      </c>
      <c r="J176" s="142">
        <v>13.91</v>
      </c>
      <c r="K176" s="142">
        <v>211</v>
      </c>
      <c r="L176" s="141">
        <v>0</v>
      </c>
      <c r="M176" s="142">
        <v>36.29</v>
      </c>
      <c r="N176" s="143">
        <v>129.88</v>
      </c>
      <c r="O176" s="142">
        <v>40.85</v>
      </c>
      <c r="P176" s="142">
        <v>534.61</v>
      </c>
      <c r="Q176" s="142">
        <v>2.23</v>
      </c>
      <c r="R176" s="142">
        <v>5.59</v>
      </c>
      <c r="S176" s="142">
        <v>3.35</v>
      </c>
      <c r="T176" s="142">
        <v>0.03</v>
      </c>
    </row>
    <row r="177" spans="1:20" s="1" customFormat="1" ht="33" x14ac:dyDescent="0.3">
      <c r="A177" s="89" t="s">
        <v>247</v>
      </c>
      <c r="B177" s="115" t="s">
        <v>636</v>
      </c>
      <c r="C177" s="137">
        <v>105</v>
      </c>
      <c r="D177" s="142">
        <v>18.95</v>
      </c>
      <c r="E177" s="142">
        <v>15.16</v>
      </c>
      <c r="F177" s="143">
        <v>1.27</v>
      </c>
      <c r="G177" s="142">
        <v>218.14</v>
      </c>
      <c r="H177" s="142">
        <v>7.0000000000000007E-2</v>
      </c>
      <c r="I177" s="142">
        <v>0.18000000000000002</v>
      </c>
      <c r="J177" s="143">
        <v>1.2</v>
      </c>
      <c r="K177" s="141">
        <v>22.5</v>
      </c>
      <c r="L177" s="141">
        <v>7.0000000000000007E-2</v>
      </c>
      <c r="M177" s="142">
        <v>16.96</v>
      </c>
      <c r="N177" s="142">
        <v>180.28</v>
      </c>
      <c r="O177" s="142">
        <v>29.240000000000002</v>
      </c>
      <c r="P177" s="142">
        <v>359.38</v>
      </c>
      <c r="Q177" s="142">
        <v>1.28</v>
      </c>
      <c r="R177" s="142">
        <v>26.92</v>
      </c>
      <c r="S177" s="142">
        <v>7.98</v>
      </c>
      <c r="T177" s="142">
        <v>7.0000000000000007E-2</v>
      </c>
    </row>
    <row r="178" spans="1:20" s="1" customFormat="1" x14ac:dyDescent="0.3">
      <c r="A178" s="90" t="s">
        <v>201</v>
      </c>
      <c r="B178" s="115" t="s">
        <v>47</v>
      </c>
      <c r="C178" s="137">
        <v>180</v>
      </c>
      <c r="D178" s="142">
        <v>8.36</v>
      </c>
      <c r="E178" s="143">
        <v>5.8</v>
      </c>
      <c r="F178" s="142">
        <v>37.75</v>
      </c>
      <c r="G178" s="142">
        <v>236.33</v>
      </c>
      <c r="H178" s="142">
        <v>0.28000000000000003</v>
      </c>
      <c r="I178" s="142">
        <v>0.14000000000000001</v>
      </c>
      <c r="J178" s="141"/>
      <c r="K178" s="142">
        <v>23.82</v>
      </c>
      <c r="L178" s="142">
        <v>7.0000000000000007E-2</v>
      </c>
      <c r="M178" s="142">
        <v>15.14</v>
      </c>
      <c r="N178" s="142">
        <v>198.33</v>
      </c>
      <c r="O178" s="142">
        <v>132.07</v>
      </c>
      <c r="P178" s="142">
        <v>252.32</v>
      </c>
      <c r="Q178" s="142">
        <v>4.4400000000000004</v>
      </c>
      <c r="R178" s="142">
        <v>3.81</v>
      </c>
      <c r="S178" s="142">
        <v>2.1800000000000002</v>
      </c>
      <c r="T178" s="142">
        <v>0.02</v>
      </c>
    </row>
    <row r="179" spans="1:20" s="1" customFormat="1" x14ac:dyDescent="0.3">
      <c r="A179" s="89" t="s">
        <v>236</v>
      </c>
      <c r="B179" s="115" t="s">
        <v>56</v>
      </c>
      <c r="C179" s="137">
        <v>200</v>
      </c>
      <c r="D179" s="142">
        <v>0.78</v>
      </c>
      <c r="E179" s="142">
        <v>0.05</v>
      </c>
      <c r="F179" s="142">
        <v>18.63</v>
      </c>
      <c r="G179" s="142">
        <v>78.69</v>
      </c>
      <c r="H179" s="142">
        <v>0.02</v>
      </c>
      <c r="I179" s="142">
        <v>0.03</v>
      </c>
      <c r="J179" s="143">
        <v>0.6</v>
      </c>
      <c r="K179" s="142">
        <v>87.45</v>
      </c>
      <c r="L179" s="141"/>
      <c r="M179" s="142">
        <v>24.33</v>
      </c>
      <c r="N179" s="143">
        <v>21.9</v>
      </c>
      <c r="O179" s="142">
        <v>15.75</v>
      </c>
      <c r="P179" s="142">
        <v>257.88</v>
      </c>
      <c r="Q179" s="142">
        <v>0.51</v>
      </c>
      <c r="R179" s="142">
        <v>0.33</v>
      </c>
      <c r="S179" s="142">
        <v>0.51</v>
      </c>
      <c r="T179" s="142">
        <v>0.01</v>
      </c>
    </row>
    <row r="180" spans="1:20" s="1" customFormat="1" x14ac:dyDescent="0.3">
      <c r="A180" s="116"/>
      <c r="B180" s="115" t="s">
        <v>426</v>
      </c>
      <c r="C180" s="137">
        <v>70</v>
      </c>
      <c r="D180" s="142">
        <v>4.7699999999999996</v>
      </c>
      <c r="E180" s="142">
        <v>2.98</v>
      </c>
      <c r="F180" s="142">
        <v>30.09</v>
      </c>
      <c r="G180" s="143">
        <v>168.6</v>
      </c>
      <c r="H180" s="142">
        <v>0.19</v>
      </c>
      <c r="I180" s="142">
        <v>7.0000000000000007E-2</v>
      </c>
      <c r="J180" s="141"/>
      <c r="K180" s="142">
        <v>3.12</v>
      </c>
      <c r="L180" s="141"/>
      <c r="M180" s="142">
        <v>91.38</v>
      </c>
      <c r="N180" s="142">
        <v>107.07</v>
      </c>
      <c r="O180" s="142">
        <v>43.04</v>
      </c>
      <c r="P180" s="142">
        <v>80.040000000000006</v>
      </c>
      <c r="Q180" s="142">
        <v>1.85</v>
      </c>
      <c r="R180" s="142">
        <v>5.39</v>
      </c>
      <c r="S180" s="142">
        <v>0.44</v>
      </c>
      <c r="T180" s="141"/>
    </row>
    <row r="181" spans="1:20" s="1" customFormat="1" x14ac:dyDescent="0.3">
      <c r="A181" s="90" t="s">
        <v>198</v>
      </c>
      <c r="B181" s="115" t="s">
        <v>45</v>
      </c>
      <c r="C181" s="137">
        <v>100</v>
      </c>
      <c r="D181" s="143">
        <v>0.4</v>
      </c>
      <c r="E181" s="143">
        <v>0.4</v>
      </c>
      <c r="F181" s="143">
        <v>9.8000000000000007</v>
      </c>
      <c r="G181" s="140">
        <v>47</v>
      </c>
      <c r="H181" s="142">
        <v>0.03</v>
      </c>
      <c r="I181" s="142">
        <v>0.02</v>
      </c>
      <c r="J181" s="140">
        <v>10</v>
      </c>
      <c r="K181" s="140">
        <v>5</v>
      </c>
      <c r="L181" s="141"/>
      <c r="M181" s="140">
        <v>16</v>
      </c>
      <c r="N181" s="140">
        <v>11</v>
      </c>
      <c r="O181" s="140">
        <v>9</v>
      </c>
      <c r="P181" s="140">
        <v>278</v>
      </c>
      <c r="Q181" s="143">
        <v>2.2000000000000002</v>
      </c>
      <c r="R181" s="143">
        <v>0.3</v>
      </c>
      <c r="S181" s="140">
        <v>2</v>
      </c>
      <c r="T181" s="142">
        <v>0.01</v>
      </c>
    </row>
    <row r="182" spans="1:20" s="1" customFormat="1" x14ac:dyDescent="0.3">
      <c r="A182" s="183" t="s">
        <v>49</v>
      </c>
      <c r="B182" s="184"/>
      <c r="C182" s="137">
        <f>SUM(C175:C181)</f>
        <v>1020</v>
      </c>
      <c r="D182" s="142">
        <v>47.84</v>
      </c>
      <c r="E182" s="142">
        <v>36.43</v>
      </c>
      <c r="F182" s="142">
        <v>127.26</v>
      </c>
      <c r="G182" s="142">
        <v>1036.46</v>
      </c>
      <c r="H182" s="142">
        <v>0.97</v>
      </c>
      <c r="I182" s="142">
        <v>0.62</v>
      </c>
      <c r="J182" s="142">
        <v>38.39</v>
      </c>
      <c r="K182" s="142">
        <v>522.74</v>
      </c>
      <c r="L182" s="142">
        <v>0.14000000000000001</v>
      </c>
      <c r="M182" s="142">
        <v>220.33</v>
      </c>
      <c r="N182" s="142">
        <v>731.21</v>
      </c>
      <c r="O182" s="142">
        <v>302.95999999999998</v>
      </c>
      <c r="P182" s="142">
        <v>2140.11</v>
      </c>
      <c r="Q182" s="142">
        <v>13.38</v>
      </c>
      <c r="R182" s="142">
        <v>49.41</v>
      </c>
      <c r="S182" s="142">
        <v>64.95</v>
      </c>
      <c r="T182" s="142">
        <v>0.22</v>
      </c>
    </row>
    <row r="183" spans="1:20" s="1" customFormat="1" x14ac:dyDescent="0.3">
      <c r="A183" s="180" t="s">
        <v>14</v>
      </c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</row>
    <row r="184" spans="1:20" s="1" customFormat="1" x14ac:dyDescent="0.3">
      <c r="A184" s="90" t="s">
        <v>531</v>
      </c>
      <c r="B184" s="115" t="s">
        <v>443</v>
      </c>
      <c r="C184" s="137">
        <v>75</v>
      </c>
      <c r="D184" s="142">
        <v>1.82</v>
      </c>
      <c r="E184" s="142">
        <v>0.03</v>
      </c>
      <c r="F184" s="142">
        <v>5.96</v>
      </c>
      <c r="G184" s="142">
        <v>31.73</v>
      </c>
      <c r="H184" s="141"/>
      <c r="I184" s="141"/>
      <c r="J184" s="142">
        <v>1.35</v>
      </c>
      <c r="K184" s="142">
        <v>1.53</v>
      </c>
      <c r="L184" s="141"/>
      <c r="M184" s="142">
        <v>3.48</v>
      </c>
      <c r="N184" s="143">
        <v>2.7</v>
      </c>
      <c r="O184" s="142">
        <v>2.34</v>
      </c>
      <c r="P184" s="142">
        <v>23.19</v>
      </c>
      <c r="Q184" s="142">
        <v>0.06</v>
      </c>
      <c r="R184" s="142">
        <v>0.01</v>
      </c>
      <c r="S184" s="142">
        <v>0.18</v>
      </c>
      <c r="T184" s="141"/>
    </row>
    <row r="185" spans="1:20" s="1" customFormat="1" x14ac:dyDescent="0.3">
      <c r="A185" s="90" t="s">
        <v>197</v>
      </c>
      <c r="B185" s="115" t="s">
        <v>11</v>
      </c>
      <c r="C185" s="137">
        <v>200</v>
      </c>
      <c r="D185" s="142">
        <v>0.26</v>
      </c>
      <c r="E185" s="142">
        <v>0.03</v>
      </c>
      <c r="F185" s="142">
        <v>11.26</v>
      </c>
      <c r="G185" s="142">
        <v>47.79</v>
      </c>
      <c r="H185" s="141"/>
      <c r="I185" s="142">
        <v>0.01</v>
      </c>
      <c r="J185" s="143">
        <v>2.9</v>
      </c>
      <c r="K185" s="142">
        <v>0.64</v>
      </c>
      <c r="L185" s="141"/>
      <c r="M185" s="142">
        <v>8.08</v>
      </c>
      <c r="N185" s="142">
        <v>9.7799999999999994</v>
      </c>
      <c r="O185" s="142">
        <v>5.24</v>
      </c>
      <c r="P185" s="142">
        <v>36.54</v>
      </c>
      <c r="Q185" s="143">
        <v>0.9</v>
      </c>
      <c r="R185" s="142">
        <v>0.03</v>
      </c>
      <c r="S185" s="142">
        <v>0.01</v>
      </c>
      <c r="T185" s="141"/>
    </row>
    <row r="186" spans="1:20" s="1" customFormat="1" x14ac:dyDescent="0.3">
      <c r="A186" s="90" t="s">
        <v>198</v>
      </c>
      <c r="B186" s="115" t="s">
        <v>45</v>
      </c>
      <c r="C186" s="137">
        <v>100</v>
      </c>
      <c r="D186" s="143">
        <v>0.4</v>
      </c>
      <c r="E186" s="143">
        <v>0.4</v>
      </c>
      <c r="F186" s="143">
        <v>9.8000000000000007</v>
      </c>
      <c r="G186" s="140">
        <v>47</v>
      </c>
      <c r="H186" s="142">
        <v>0.03</v>
      </c>
      <c r="I186" s="142">
        <v>0.02</v>
      </c>
      <c r="J186" s="140">
        <v>10</v>
      </c>
      <c r="K186" s="140">
        <v>5</v>
      </c>
      <c r="L186" s="141"/>
      <c r="M186" s="140">
        <v>16</v>
      </c>
      <c r="N186" s="140">
        <v>11</v>
      </c>
      <c r="O186" s="140">
        <v>9</v>
      </c>
      <c r="P186" s="140">
        <v>278</v>
      </c>
      <c r="Q186" s="143">
        <v>2.2000000000000002</v>
      </c>
      <c r="R186" s="143">
        <v>0.3</v>
      </c>
      <c r="S186" s="140">
        <v>2</v>
      </c>
      <c r="T186" s="142">
        <v>0.01</v>
      </c>
    </row>
    <row r="187" spans="1:20" s="1" customFormat="1" x14ac:dyDescent="0.3">
      <c r="A187" s="183" t="s">
        <v>73</v>
      </c>
      <c r="B187" s="184"/>
      <c r="C187" s="137">
        <f>SUM(C184:C186)</f>
        <v>375</v>
      </c>
      <c r="D187" s="142">
        <v>2.48</v>
      </c>
      <c r="E187" s="142">
        <v>0.46</v>
      </c>
      <c r="F187" s="142">
        <v>27.02</v>
      </c>
      <c r="G187" s="142">
        <v>126.52</v>
      </c>
      <c r="H187" s="142">
        <v>0.03</v>
      </c>
      <c r="I187" s="142">
        <v>0.03</v>
      </c>
      <c r="J187" s="142">
        <v>14.25</v>
      </c>
      <c r="K187" s="142">
        <v>7.17</v>
      </c>
      <c r="L187" s="141"/>
      <c r="M187" s="142">
        <v>27.56</v>
      </c>
      <c r="N187" s="142">
        <v>23.48</v>
      </c>
      <c r="O187" s="142">
        <v>16.579999999999998</v>
      </c>
      <c r="P187" s="142">
        <v>337.73</v>
      </c>
      <c r="Q187" s="142">
        <v>3.16</v>
      </c>
      <c r="R187" s="142">
        <v>0.34</v>
      </c>
      <c r="S187" s="142">
        <v>2.19</v>
      </c>
      <c r="T187" s="142">
        <v>0.01</v>
      </c>
    </row>
    <row r="188" spans="1:20" s="1" customFormat="1" x14ac:dyDescent="0.3">
      <c r="A188" s="183" t="s">
        <v>50</v>
      </c>
      <c r="B188" s="184"/>
      <c r="C188" s="137">
        <f>C187+C182+C173</f>
        <v>2065</v>
      </c>
      <c r="D188" s="143">
        <v>72.599999999999994</v>
      </c>
      <c r="E188" s="142">
        <v>61.64</v>
      </c>
      <c r="F188" s="142">
        <v>243.07</v>
      </c>
      <c r="G188" s="142">
        <v>1836.32</v>
      </c>
      <c r="H188" s="142">
        <v>1.39</v>
      </c>
      <c r="I188" s="142">
        <v>1.21</v>
      </c>
      <c r="J188" s="142">
        <v>60.62</v>
      </c>
      <c r="K188" s="142">
        <v>771.65</v>
      </c>
      <c r="L188" s="142">
        <v>1.41</v>
      </c>
      <c r="M188" s="142">
        <v>711.38</v>
      </c>
      <c r="N188" s="142">
        <v>1248.1199999999999</v>
      </c>
      <c r="O188" s="142">
        <v>430.79</v>
      </c>
      <c r="P188" s="142">
        <v>3063.72</v>
      </c>
      <c r="Q188" s="142">
        <v>23.44</v>
      </c>
      <c r="R188" s="143">
        <v>74.400000000000006</v>
      </c>
      <c r="S188" s="142">
        <v>91.29</v>
      </c>
      <c r="T188" s="142">
        <v>0.31</v>
      </c>
    </row>
    <row r="189" spans="1:20" s="1" customFormat="1" x14ac:dyDescent="0.3">
      <c r="A189" s="118"/>
      <c r="B189" s="125"/>
      <c r="C189" s="138"/>
      <c r="D189" s="119"/>
      <c r="E189" s="119"/>
      <c r="F189" s="119"/>
      <c r="G189" s="119"/>
      <c r="H189" s="119"/>
      <c r="I189" s="119"/>
      <c r="J189" s="119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</row>
    <row r="190" spans="1:20" s="1" customFormat="1" x14ac:dyDescent="0.3">
      <c r="A190" s="171"/>
      <c r="B190" s="171"/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171"/>
      <c r="T190" s="171"/>
    </row>
    <row r="191" spans="1:20" s="1" customFormat="1" x14ac:dyDescent="0.3">
      <c r="A191" s="172"/>
      <c r="B191" s="172"/>
      <c r="C191" s="138"/>
      <c r="D191" s="120"/>
      <c r="E191" s="121"/>
      <c r="F191" s="119"/>
      <c r="G191" s="119"/>
      <c r="H191" s="120"/>
      <c r="I191" s="120"/>
      <c r="J191" s="120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</row>
    <row r="192" spans="1:20" s="1" customFormat="1" x14ac:dyDescent="0.3">
      <c r="A192" s="173"/>
      <c r="B192" s="173"/>
      <c r="C192" s="138"/>
      <c r="D192" s="120"/>
      <c r="E192" s="119"/>
      <c r="F192" s="119"/>
      <c r="G192" s="119"/>
      <c r="H192" s="120"/>
      <c r="I192" s="120"/>
      <c r="J192" s="120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</row>
    <row r="193" spans="1:20" s="1" customFormat="1" x14ac:dyDescent="0.3">
      <c r="A193" s="174" t="s">
        <v>27</v>
      </c>
      <c r="B193" s="174" t="s">
        <v>28</v>
      </c>
      <c r="C193" s="174" t="s">
        <v>511</v>
      </c>
      <c r="D193" s="181" t="s">
        <v>30</v>
      </c>
      <c r="E193" s="181"/>
      <c r="F193" s="181"/>
      <c r="G193" s="174" t="s">
        <v>512</v>
      </c>
      <c r="H193" s="181" t="s">
        <v>32</v>
      </c>
      <c r="I193" s="181"/>
      <c r="J193" s="181"/>
      <c r="K193" s="181"/>
      <c r="L193" s="181"/>
      <c r="M193" s="181" t="s">
        <v>33</v>
      </c>
      <c r="N193" s="181"/>
      <c r="O193" s="181"/>
      <c r="P193" s="181"/>
      <c r="Q193" s="181"/>
      <c r="R193" s="181"/>
      <c r="S193" s="181"/>
      <c r="T193" s="181"/>
    </row>
    <row r="194" spans="1:20" s="1" customFormat="1" x14ac:dyDescent="0.3">
      <c r="A194" s="175"/>
      <c r="B194" s="176"/>
      <c r="C194" s="175"/>
      <c r="D194" s="114" t="s">
        <v>34</v>
      </c>
      <c r="E194" s="114" t="s">
        <v>35</v>
      </c>
      <c r="F194" s="114" t="s">
        <v>36</v>
      </c>
      <c r="G194" s="175"/>
      <c r="H194" s="114" t="s">
        <v>37</v>
      </c>
      <c r="I194" s="114" t="s">
        <v>513</v>
      </c>
      <c r="J194" s="114" t="s">
        <v>514</v>
      </c>
      <c r="K194" s="114" t="s">
        <v>515</v>
      </c>
      <c r="L194" s="114" t="s">
        <v>516</v>
      </c>
      <c r="M194" s="114" t="s">
        <v>38</v>
      </c>
      <c r="N194" s="114" t="s">
        <v>39</v>
      </c>
      <c r="O194" s="114" t="s">
        <v>40</v>
      </c>
      <c r="P194" s="114" t="s">
        <v>517</v>
      </c>
      <c r="Q194" s="114" t="s">
        <v>41</v>
      </c>
      <c r="R194" s="114" t="s">
        <v>378</v>
      </c>
      <c r="S194" s="114" t="s">
        <v>377</v>
      </c>
      <c r="T194" s="114" t="s">
        <v>379</v>
      </c>
    </row>
    <row r="195" spans="1:20" s="1" customFormat="1" x14ac:dyDescent="0.3">
      <c r="A195" s="88">
        <v>1</v>
      </c>
      <c r="B195" s="124">
        <v>2</v>
      </c>
      <c r="C195" s="137">
        <v>3</v>
      </c>
      <c r="D195" s="88">
        <v>4</v>
      </c>
      <c r="E195" s="88">
        <v>5</v>
      </c>
      <c r="F195" s="88">
        <v>6</v>
      </c>
      <c r="G195" s="88">
        <v>7</v>
      </c>
      <c r="H195" s="88">
        <v>8</v>
      </c>
      <c r="I195" s="88">
        <v>9</v>
      </c>
      <c r="J195" s="88">
        <v>10</v>
      </c>
      <c r="K195" s="88">
        <v>11</v>
      </c>
      <c r="L195" s="88">
        <v>12</v>
      </c>
      <c r="M195" s="88">
        <v>13</v>
      </c>
      <c r="N195" s="88">
        <v>14</v>
      </c>
      <c r="O195" s="88">
        <v>15</v>
      </c>
      <c r="P195" s="88">
        <v>16</v>
      </c>
      <c r="Q195" s="88">
        <v>17</v>
      </c>
      <c r="R195" s="88">
        <v>18</v>
      </c>
      <c r="S195" s="88">
        <v>19</v>
      </c>
      <c r="T195" s="88">
        <v>20</v>
      </c>
    </row>
    <row r="196" spans="1:20" s="1" customFormat="1" x14ac:dyDescent="0.3">
      <c r="A196" s="180" t="s">
        <v>541</v>
      </c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</row>
    <row r="197" spans="1:20" s="1" customFormat="1" x14ac:dyDescent="0.3">
      <c r="A197" s="180" t="s">
        <v>42</v>
      </c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</row>
    <row r="198" spans="1:20" s="1" customFormat="1" x14ac:dyDescent="0.3">
      <c r="A198" s="90" t="s">
        <v>193</v>
      </c>
      <c r="B198" s="115" t="s">
        <v>43</v>
      </c>
      <c r="C198" s="137">
        <v>10</v>
      </c>
      <c r="D198" s="142">
        <v>0.08</v>
      </c>
      <c r="E198" s="142">
        <v>7.25</v>
      </c>
      <c r="F198" s="142">
        <v>0.13</v>
      </c>
      <c r="G198" s="143">
        <v>66.099999999999994</v>
      </c>
      <c r="H198" s="141"/>
      <c r="I198" s="142">
        <v>0.01</v>
      </c>
      <c r="J198" s="141"/>
      <c r="K198" s="140">
        <v>45</v>
      </c>
      <c r="L198" s="142">
        <v>0.13</v>
      </c>
      <c r="M198" s="143">
        <v>2.4</v>
      </c>
      <c r="N198" s="140">
        <v>3</v>
      </c>
      <c r="O198" s="142">
        <v>0.05</v>
      </c>
      <c r="P198" s="140">
        <v>3</v>
      </c>
      <c r="Q198" s="142">
        <v>0.02</v>
      </c>
      <c r="R198" s="143">
        <v>0.1</v>
      </c>
      <c r="S198" s="141"/>
      <c r="T198" s="141"/>
    </row>
    <row r="199" spans="1:20" s="1" customFormat="1" x14ac:dyDescent="0.3">
      <c r="A199" s="89" t="s">
        <v>542</v>
      </c>
      <c r="B199" s="115" t="s">
        <v>639</v>
      </c>
      <c r="C199" s="137">
        <v>210</v>
      </c>
      <c r="D199" s="142">
        <v>28.83</v>
      </c>
      <c r="E199" s="143">
        <v>17.25</v>
      </c>
      <c r="F199" s="140">
        <v>36.64</v>
      </c>
      <c r="G199" s="142">
        <v>427.18</v>
      </c>
      <c r="H199" s="142">
        <v>9.9999999999999992E-2</v>
      </c>
      <c r="I199" s="142">
        <v>0.45</v>
      </c>
      <c r="J199" s="142">
        <v>4.5</v>
      </c>
      <c r="K199" s="143">
        <v>117.75</v>
      </c>
      <c r="L199" s="142">
        <v>0.24</v>
      </c>
      <c r="M199" s="142">
        <v>262.53999999999996</v>
      </c>
      <c r="N199" s="142">
        <v>364.28</v>
      </c>
      <c r="O199" s="142">
        <v>47.31</v>
      </c>
      <c r="P199" s="142">
        <v>252.91</v>
      </c>
      <c r="Q199" s="142">
        <v>0.98</v>
      </c>
      <c r="R199" s="142">
        <v>49.02</v>
      </c>
      <c r="S199" s="143">
        <v>15</v>
      </c>
      <c r="T199" s="142">
        <v>0.05</v>
      </c>
    </row>
    <row r="200" spans="1:20" s="1" customFormat="1" x14ac:dyDescent="0.3">
      <c r="A200" s="90" t="s">
        <v>205</v>
      </c>
      <c r="B200" s="115" t="s">
        <v>25</v>
      </c>
      <c r="C200" s="137">
        <v>200</v>
      </c>
      <c r="D200" s="142">
        <v>1.82</v>
      </c>
      <c r="E200" s="142">
        <v>1.42</v>
      </c>
      <c r="F200" s="142">
        <v>13.74</v>
      </c>
      <c r="G200" s="142">
        <v>75.650000000000006</v>
      </c>
      <c r="H200" s="142">
        <v>0.02</v>
      </c>
      <c r="I200" s="142">
        <v>0.09</v>
      </c>
      <c r="J200" s="142">
        <v>0.83</v>
      </c>
      <c r="K200" s="142">
        <v>12.82</v>
      </c>
      <c r="L200" s="142">
        <v>0.03</v>
      </c>
      <c r="M200" s="142">
        <v>72.48</v>
      </c>
      <c r="N200" s="142">
        <v>58.64</v>
      </c>
      <c r="O200" s="142">
        <v>12.24</v>
      </c>
      <c r="P200" s="142">
        <v>106.89</v>
      </c>
      <c r="Q200" s="142">
        <v>0.91</v>
      </c>
      <c r="R200" s="142">
        <v>0.56000000000000005</v>
      </c>
      <c r="S200" s="142">
        <v>5.04</v>
      </c>
      <c r="T200" s="142">
        <v>0.01</v>
      </c>
    </row>
    <row r="201" spans="1:20" s="1" customFormat="1" x14ac:dyDescent="0.3">
      <c r="A201" s="122"/>
      <c r="B201" s="115" t="s">
        <v>426</v>
      </c>
      <c r="C201" s="137">
        <v>40</v>
      </c>
      <c r="D201" s="142">
        <v>2.99</v>
      </c>
      <c r="E201" s="142">
        <v>1.79</v>
      </c>
      <c r="F201" s="143">
        <v>18.399999999999999</v>
      </c>
      <c r="G201" s="142">
        <v>103.03</v>
      </c>
      <c r="H201" s="142">
        <v>0.12</v>
      </c>
      <c r="I201" s="142">
        <v>0.05</v>
      </c>
      <c r="J201" s="141"/>
      <c r="K201" s="142">
        <v>1.74</v>
      </c>
      <c r="L201" s="141"/>
      <c r="M201" s="142">
        <v>54.52</v>
      </c>
      <c r="N201" s="142">
        <v>66.16</v>
      </c>
      <c r="O201" s="142">
        <v>26.16</v>
      </c>
      <c r="P201" s="143">
        <v>47.9</v>
      </c>
      <c r="Q201" s="142">
        <v>1.1399999999999999</v>
      </c>
      <c r="R201" s="142">
        <v>3.24</v>
      </c>
      <c r="S201" s="142">
        <v>0.25</v>
      </c>
      <c r="T201" s="141"/>
    </row>
    <row r="202" spans="1:20" s="1" customFormat="1" x14ac:dyDescent="0.3">
      <c r="A202" s="90" t="s">
        <v>198</v>
      </c>
      <c r="B202" s="115" t="s">
        <v>45</v>
      </c>
      <c r="C202" s="137">
        <v>100</v>
      </c>
      <c r="D202" s="143">
        <v>0.4</v>
      </c>
      <c r="E202" s="143">
        <v>0.4</v>
      </c>
      <c r="F202" s="143">
        <v>9.8000000000000007</v>
      </c>
      <c r="G202" s="140">
        <v>47</v>
      </c>
      <c r="H202" s="142">
        <v>0.03</v>
      </c>
      <c r="I202" s="142">
        <v>0.02</v>
      </c>
      <c r="J202" s="140">
        <v>10</v>
      </c>
      <c r="K202" s="140">
        <v>5</v>
      </c>
      <c r="L202" s="141"/>
      <c r="M202" s="140">
        <v>16</v>
      </c>
      <c r="N202" s="140">
        <v>11</v>
      </c>
      <c r="O202" s="140">
        <v>9</v>
      </c>
      <c r="P202" s="140">
        <v>278</v>
      </c>
      <c r="Q202" s="143">
        <v>2.2000000000000002</v>
      </c>
      <c r="R202" s="143">
        <v>0.3</v>
      </c>
      <c r="S202" s="140">
        <v>2</v>
      </c>
      <c r="T202" s="142">
        <v>0.01</v>
      </c>
    </row>
    <row r="203" spans="1:20" s="1" customFormat="1" x14ac:dyDescent="0.3">
      <c r="A203" s="183" t="s">
        <v>46</v>
      </c>
      <c r="B203" s="184"/>
      <c r="C203" s="137">
        <f>SUM(C198:C202)</f>
        <v>560</v>
      </c>
      <c r="D203" s="142">
        <v>34.119999999999997</v>
      </c>
      <c r="E203" s="142">
        <v>28.11</v>
      </c>
      <c r="F203" s="142">
        <v>78.709999999999994</v>
      </c>
      <c r="G203" s="142">
        <v>718.96</v>
      </c>
      <c r="H203" s="142">
        <v>0.27</v>
      </c>
      <c r="I203" s="142">
        <v>0.62</v>
      </c>
      <c r="J203" s="142">
        <v>15.33</v>
      </c>
      <c r="K203" s="142">
        <v>182.31</v>
      </c>
      <c r="L203" s="143">
        <v>0.4</v>
      </c>
      <c r="M203" s="142">
        <v>407.94</v>
      </c>
      <c r="N203" s="142">
        <v>503.08</v>
      </c>
      <c r="O203" s="142">
        <v>94.76</v>
      </c>
      <c r="P203" s="143">
        <v>688.7</v>
      </c>
      <c r="Q203" s="142">
        <v>5.25</v>
      </c>
      <c r="R203" s="142">
        <v>53.22</v>
      </c>
      <c r="S203" s="142">
        <v>22.29</v>
      </c>
      <c r="T203" s="142">
        <v>7.0000000000000007E-2</v>
      </c>
    </row>
    <row r="204" spans="1:20" s="1" customFormat="1" x14ac:dyDescent="0.3">
      <c r="A204" s="180" t="s">
        <v>13</v>
      </c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</row>
    <row r="205" spans="1:20" s="1" customFormat="1" x14ac:dyDescent="0.3">
      <c r="A205" s="90" t="s">
        <v>415</v>
      </c>
      <c r="B205" s="115" t="s">
        <v>185</v>
      </c>
      <c r="C205" s="137">
        <v>100</v>
      </c>
      <c r="D205" s="142">
        <v>1.1499999999999999</v>
      </c>
      <c r="E205" s="142">
        <v>5.15</v>
      </c>
      <c r="F205" s="142">
        <v>3.96</v>
      </c>
      <c r="G205" s="142">
        <v>68.45</v>
      </c>
      <c r="H205" s="142">
        <v>0.06</v>
      </c>
      <c r="I205" s="142">
        <v>0.21</v>
      </c>
      <c r="J205" s="143">
        <v>77.599999999999994</v>
      </c>
      <c r="K205" s="142">
        <v>205.85</v>
      </c>
      <c r="L205" s="141"/>
      <c r="M205" s="142">
        <v>26.53</v>
      </c>
      <c r="N205" s="142">
        <v>23.83</v>
      </c>
      <c r="O205" s="142">
        <v>16.73</v>
      </c>
      <c r="P205" s="142">
        <v>250.62</v>
      </c>
      <c r="Q205" s="142">
        <v>0.83</v>
      </c>
      <c r="R205" s="142">
        <v>0.32</v>
      </c>
      <c r="S205" s="142">
        <v>2.11</v>
      </c>
      <c r="T205" s="142">
        <v>0.02</v>
      </c>
    </row>
    <row r="206" spans="1:20" s="1" customFormat="1" ht="33" x14ac:dyDescent="0.3">
      <c r="A206" s="89" t="s">
        <v>528</v>
      </c>
      <c r="B206" s="115" t="s">
        <v>630</v>
      </c>
      <c r="C206" s="137">
        <v>275</v>
      </c>
      <c r="D206" s="142">
        <v>6.92</v>
      </c>
      <c r="E206" s="142">
        <v>6.73</v>
      </c>
      <c r="F206" s="140">
        <v>12</v>
      </c>
      <c r="G206" s="142">
        <v>138.13999999999999</v>
      </c>
      <c r="H206" s="142">
        <v>0.11</v>
      </c>
      <c r="I206" s="143">
        <v>0.14000000000000001</v>
      </c>
      <c r="J206" s="142">
        <v>38.94</v>
      </c>
      <c r="K206" s="142">
        <v>295.36</v>
      </c>
      <c r="L206" s="142">
        <v>0.01</v>
      </c>
      <c r="M206" s="142">
        <v>55.019999999999996</v>
      </c>
      <c r="N206" s="142">
        <v>106.12</v>
      </c>
      <c r="O206" s="142">
        <v>32.79</v>
      </c>
      <c r="P206" s="142">
        <v>536.58999999999992</v>
      </c>
      <c r="Q206" s="142">
        <v>1.17</v>
      </c>
      <c r="R206" s="142">
        <v>5.46</v>
      </c>
      <c r="S206" s="142">
        <v>5.94</v>
      </c>
      <c r="T206" s="142">
        <v>0.03</v>
      </c>
    </row>
    <row r="207" spans="1:20" s="1" customFormat="1" x14ac:dyDescent="0.3">
      <c r="A207" s="89" t="s">
        <v>240</v>
      </c>
      <c r="B207" s="115" t="s">
        <v>286</v>
      </c>
      <c r="C207" s="137">
        <v>280</v>
      </c>
      <c r="D207" s="142">
        <v>23.04</v>
      </c>
      <c r="E207" s="142">
        <v>23.05</v>
      </c>
      <c r="F207" s="142">
        <v>47.19</v>
      </c>
      <c r="G207" s="142">
        <v>488.65</v>
      </c>
      <c r="H207" s="142">
        <v>0.15</v>
      </c>
      <c r="I207" s="142">
        <v>0.21</v>
      </c>
      <c r="J207" s="143">
        <v>5.5</v>
      </c>
      <c r="K207" s="140">
        <v>952</v>
      </c>
      <c r="L207" s="141"/>
      <c r="M207" s="142">
        <v>38.64</v>
      </c>
      <c r="N207" s="142">
        <v>285.27999999999997</v>
      </c>
      <c r="O207" s="142">
        <v>65.91</v>
      </c>
      <c r="P207" s="142">
        <v>366.29</v>
      </c>
      <c r="Q207" s="142">
        <v>2.62</v>
      </c>
      <c r="R207" s="142">
        <v>30.58</v>
      </c>
      <c r="S207" s="142">
        <v>9.4600000000000009</v>
      </c>
      <c r="T207" s="142">
        <v>0.19</v>
      </c>
    </row>
    <row r="208" spans="1:20" s="1" customFormat="1" x14ac:dyDescent="0.3">
      <c r="A208" s="92" t="s">
        <v>543</v>
      </c>
      <c r="B208" s="115" t="s">
        <v>58</v>
      </c>
      <c r="C208" s="137">
        <v>200</v>
      </c>
      <c r="D208" s="142">
        <v>0.46</v>
      </c>
      <c r="E208" s="142">
        <v>0.15</v>
      </c>
      <c r="F208" s="142">
        <v>20.54</v>
      </c>
      <c r="G208" s="142">
        <v>89.09</v>
      </c>
      <c r="H208" s="142">
        <v>0.02</v>
      </c>
      <c r="I208" s="142">
        <v>0.03</v>
      </c>
      <c r="J208" s="142">
        <v>80.180000000000007</v>
      </c>
      <c r="K208" s="142">
        <v>65.84</v>
      </c>
      <c r="L208" s="141"/>
      <c r="M208" s="142">
        <v>11.53</v>
      </c>
      <c r="N208" s="142">
        <v>11.68</v>
      </c>
      <c r="O208" s="142">
        <v>4.72</v>
      </c>
      <c r="P208" s="142">
        <v>70.73</v>
      </c>
      <c r="Q208" s="142">
        <v>0.51</v>
      </c>
      <c r="R208" s="142">
        <v>0.05</v>
      </c>
      <c r="S208" s="142">
        <v>0.06</v>
      </c>
      <c r="T208" s="142">
        <v>0.02</v>
      </c>
    </row>
    <row r="209" spans="1:20" s="1" customFormat="1" x14ac:dyDescent="0.3">
      <c r="A209" s="116"/>
      <c r="B209" s="115" t="s">
        <v>426</v>
      </c>
      <c r="C209" s="137">
        <v>60</v>
      </c>
      <c r="D209" s="143">
        <v>4.5</v>
      </c>
      <c r="E209" s="142">
        <v>2.94</v>
      </c>
      <c r="F209" s="142">
        <v>27.88</v>
      </c>
      <c r="G209" s="143">
        <v>158.1</v>
      </c>
      <c r="H209" s="142">
        <v>0.18</v>
      </c>
      <c r="I209" s="142">
        <v>7.0000000000000007E-2</v>
      </c>
      <c r="J209" s="141"/>
      <c r="K209" s="142">
        <v>2.79</v>
      </c>
      <c r="L209" s="141"/>
      <c r="M209" s="142">
        <v>90.66</v>
      </c>
      <c r="N209" s="143">
        <v>102.5</v>
      </c>
      <c r="O209" s="142">
        <v>41.91</v>
      </c>
      <c r="P209" s="142">
        <v>76.510000000000005</v>
      </c>
      <c r="Q209" s="142">
        <v>1.78</v>
      </c>
      <c r="R209" s="142">
        <v>5.08</v>
      </c>
      <c r="S209" s="142">
        <v>0.44</v>
      </c>
      <c r="T209" s="141"/>
    </row>
    <row r="210" spans="1:20" s="1" customFormat="1" x14ac:dyDescent="0.3">
      <c r="A210" s="90" t="s">
        <v>198</v>
      </c>
      <c r="B210" s="115" t="s">
        <v>51</v>
      </c>
      <c r="C210" s="137">
        <v>100</v>
      </c>
      <c r="D210" s="143">
        <v>0.4</v>
      </c>
      <c r="E210" s="143">
        <v>0.3</v>
      </c>
      <c r="F210" s="143">
        <v>10.3</v>
      </c>
      <c r="G210" s="140">
        <v>47</v>
      </c>
      <c r="H210" s="142">
        <v>0.02</v>
      </c>
      <c r="I210" s="142">
        <v>0.03</v>
      </c>
      <c r="J210" s="140">
        <v>5</v>
      </c>
      <c r="K210" s="140">
        <v>2</v>
      </c>
      <c r="L210" s="141"/>
      <c r="M210" s="140">
        <v>19</v>
      </c>
      <c r="N210" s="140">
        <v>16</v>
      </c>
      <c r="O210" s="140">
        <v>12</v>
      </c>
      <c r="P210" s="140">
        <v>155</v>
      </c>
      <c r="Q210" s="143">
        <v>2.2999999999999998</v>
      </c>
      <c r="R210" s="143">
        <v>0.1</v>
      </c>
      <c r="S210" s="140">
        <v>1</v>
      </c>
      <c r="T210" s="142">
        <v>0.01</v>
      </c>
    </row>
    <row r="211" spans="1:20" s="1" customFormat="1" x14ac:dyDescent="0.3">
      <c r="A211" s="183" t="s">
        <v>49</v>
      </c>
      <c r="B211" s="184"/>
      <c r="C211" s="137">
        <f>SUM(C205:C210)</f>
        <v>1015</v>
      </c>
      <c r="D211" s="142">
        <v>36.47</v>
      </c>
      <c r="E211" s="142">
        <v>38.32</v>
      </c>
      <c r="F211" s="142">
        <v>121.87</v>
      </c>
      <c r="G211" s="142">
        <v>989.43</v>
      </c>
      <c r="H211" s="142">
        <v>0.54</v>
      </c>
      <c r="I211" s="142">
        <v>0.69</v>
      </c>
      <c r="J211" s="142">
        <v>207.22</v>
      </c>
      <c r="K211" s="142">
        <v>1523.84</v>
      </c>
      <c r="L211" s="142">
        <v>0.01</v>
      </c>
      <c r="M211" s="142">
        <v>241.38</v>
      </c>
      <c r="N211" s="142">
        <v>545.41</v>
      </c>
      <c r="O211" s="142">
        <v>174.06</v>
      </c>
      <c r="P211" s="142">
        <v>1455.74</v>
      </c>
      <c r="Q211" s="142">
        <v>9.2100000000000009</v>
      </c>
      <c r="R211" s="142">
        <v>41.59</v>
      </c>
      <c r="S211" s="142">
        <v>19.010000000000002</v>
      </c>
      <c r="T211" s="142">
        <v>0.27</v>
      </c>
    </row>
    <row r="212" spans="1:20" s="1" customFormat="1" x14ac:dyDescent="0.3">
      <c r="A212" s="180" t="s">
        <v>14</v>
      </c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</row>
    <row r="213" spans="1:20" s="1" customFormat="1" x14ac:dyDescent="0.3">
      <c r="A213" s="117"/>
      <c r="B213" s="115" t="s">
        <v>572</v>
      </c>
      <c r="C213" s="137">
        <v>50</v>
      </c>
      <c r="D213" s="142">
        <v>5.04</v>
      </c>
      <c r="E213" s="142">
        <v>8.91</v>
      </c>
      <c r="F213" s="143">
        <v>22.9</v>
      </c>
      <c r="G213" s="142">
        <v>192.81</v>
      </c>
      <c r="H213" s="142">
        <v>0.13</v>
      </c>
      <c r="I213" s="142">
        <v>0.09</v>
      </c>
      <c r="J213" s="142">
        <v>0.15</v>
      </c>
      <c r="K213" s="142">
        <v>39.590000000000003</v>
      </c>
      <c r="L213" s="142">
        <v>0.03</v>
      </c>
      <c r="M213" s="142">
        <v>45.16</v>
      </c>
      <c r="N213" s="142">
        <v>97.63</v>
      </c>
      <c r="O213" s="142">
        <v>17.73</v>
      </c>
      <c r="P213" s="142">
        <v>81.92</v>
      </c>
      <c r="Q213" s="142">
        <v>1.27</v>
      </c>
      <c r="R213" s="142">
        <v>1.86</v>
      </c>
      <c r="S213" s="142">
        <v>3.33</v>
      </c>
      <c r="T213" s="142">
        <v>0.01</v>
      </c>
    </row>
    <row r="214" spans="1:20" s="1" customFormat="1" x14ac:dyDescent="0.3">
      <c r="A214" s="116"/>
      <c r="B214" s="115" t="s">
        <v>459</v>
      </c>
      <c r="C214" s="137">
        <v>200</v>
      </c>
      <c r="D214" s="143">
        <v>5.8</v>
      </c>
      <c r="E214" s="140">
        <v>5</v>
      </c>
      <c r="F214" s="143">
        <v>8.1999999999999993</v>
      </c>
      <c r="G214" s="140">
        <v>106</v>
      </c>
      <c r="H214" s="142">
        <v>0.06</v>
      </c>
      <c r="I214" s="142">
        <v>0.26</v>
      </c>
      <c r="J214" s="143">
        <v>1.6</v>
      </c>
      <c r="K214" s="140">
        <v>44</v>
      </c>
      <c r="L214" s="142">
        <v>0.06</v>
      </c>
      <c r="M214" s="140">
        <v>236</v>
      </c>
      <c r="N214" s="140">
        <v>192</v>
      </c>
      <c r="O214" s="140">
        <v>32</v>
      </c>
      <c r="P214" s="140">
        <v>288</v>
      </c>
      <c r="Q214" s="143">
        <v>0.2</v>
      </c>
      <c r="R214" s="140">
        <v>4</v>
      </c>
      <c r="S214" s="140">
        <v>18</v>
      </c>
      <c r="T214" s="142">
        <v>0.04</v>
      </c>
    </row>
    <row r="215" spans="1:20" s="1" customFormat="1" x14ac:dyDescent="0.3">
      <c r="A215" s="89" t="s">
        <v>198</v>
      </c>
      <c r="B215" s="115" t="s">
        <v>101</v>
      </c>
      <c r="C215" s="137">
        <v>100</v>
      </c>
      <c r="D215" s="143">
        <v>0.8</v>
      </c>
      <c r="E215" s="143">
        <v>0.4</v>
      </c>
      <c r="F215" s="143">
        <v>8.1</v>
      </c>
      <c r="G215" s="140">
        <v>47</v>
      </c>
      <c r="H215" s="142">
        <v>0.02</v>
      </c>
      <c r="I215" s="142">
        <v>0.04</v>
      </c>
      <c r="J215" s="140">
        <v>180</v>
      </c>
      <c r="K215" s="140">
        <v>15</v>
      </c>
      <c r="L215" s="141"/>
      <c r="M215" s="140">
        <v>40</v>
      </c>
      <c r="N215" s="140">
        <v>34</v>
      </c>
      <c r="O215" s="140">
        <v>25</v>
      </c>
      <c r="P215" s="140">
        <v>300</v>
      </c>
      <c r="Q215" s="143">
        <v>0.8</v>
      </c>
      <c r="R215" s="143">
        <v>0.2</v>
      </c>
      <c r="S215" s="140">
        <v>2</v>
      </c>
      <c r="T215" s="142">
        <v>0.01</v>
      </c>
    </row>
    <row r="216" spans="1:20" s="1" customFormat="1" x14ac:dyDescent="0.3">
      <c r="A216" s="183" t="s">
        <v>73</v>
      </c>
      <c r="B216" s="184"/>
      <c r="C216" s="137">
        <f>SUM(C213:C215)</f>
        <v>350</v>
      </c>
      <c r="D216" s="142">
        <v>11.64</v>
      </c>
      <c r="E216" s="142">
        <v>14.31</v>
      </c>
      <c r="F216" s="143">
        <v>39.200000000000003</v>
      </c>
      <c r="G216" s="142">
        <v>345.81</v>
      </c>
      <c r="H216" s="142">
        <v>0.21</v>
      </c>
      <c r="I216" s="142">
        <v>0.39</v>
      </c>
      <c r="J216" s="142">
        <v>181.75</v>
      </c>
      <c r="K216" s="142">
        <v>98.59</v>
      </c>
      <c r="L216" s="142">
        <v>0.09</v>
      </c>
      <c r="M216" s="142">
        <v>321.16000000000003</v>
      </c>
      <c r="N216" s="142">
        <v>323.63</v>
      </c>
      <c r="O216" s="142">
        <v>74.73</v>
      </c>
      <c r="P216" s="142">
        <v>669.92</v>
      </c>
      <c r="Q216" s="142">
        <v>2.27</v>
      </c>
      <c r="R216" s="142">
        <v>6.06</v>
      </c>
      <c r="S216" s="142">
        <v>23.33</v>
      </c>
      <c r="T216" s="142">
        <v>0.06</v>
      </c>
    </row>
    <row r="217" spans="1:20" s="1" customFormat="1" x14ac:dyDescent="0.3">
      <c r="A217" s="183" t="s">
        <v>50</v>
      </c>
      <c r="B217" s="184"/>
      <c r="C217" s="137">
        <f>C216+C211+C203</f>
        <v>1925</v>
      </c>
      <c r="D217" s="142">
        <v>82.23</v>
      </c>
      <c r="E217" s="142">
        <v>80.739999999999995</v>
      </c>
      <c r="F217" s="142">
        <v>239.78</v>
      </c>
      <c r="G217" s="143">
        <v>2054.1999999999998</v>
      </c>
      <c r="H217" s="142">
        <v>1.02</v>
      </c>
      <c r="I217" s="143">
        <v>1.7</v>
      </c>
      <c r="J217" s="143">
        <v>404.3</v>
      </c>
      <c r="K217" s="142">
        <v>1804.74</v>
      </c>
      <c r="L217" s="143">
        <v>0.5</v>
      </c>
      <c r="M217" s="142">
        <v>970.48</v>
      </c>
      <c r="N217" s="142">
        <v>1372.12</v>
      </c>
      <c r="O217" s="142">
        <v>343.55</v>
      </c>
      <c r="P217" s="142">
        <v>2814.36</v>
      </c>
      <c r="Q217" s="142">
        <v>16.73</v>
      </c>
      <c r="R217" s="142">
        <v>100.87</v>
      </c>
      <c r="S217" s="142">
        <v>64.63</v>
      </c>
      <c r="T217" s="143">
        <v>0.4</v>
      </c>
    </row>
    <row r="218" spans="1:20" s="1" customFormat="1" x14ac:dyDescent="0.3">
      <c r="A218" s="118"/>
      <c r="B218" s="125"/>
      <c r="C218" s="138"/>
      <c r="D218" s="119"/>
      <c r="E218" s="119"/>
      <c r="F218" s="119"/>
      <c r="G218" s="119"/>
      <c r="H218" s="119"/>
      <c r="I218" s="119"/>
      <c r="J218" s="119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</row>
    <row r="219" spans="1:20" s="1" customFormat="1" x14ac:dyDescent="0.3">
      <c r="A219" s="171"/>
      <c r="B219" s="171"/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  <c r="S219" s="171"/>
      <c r="T219" s="171"/>
    </row>
    <row r="220" spans="1:20" s="1" customFormat="1" x14ac:dyDescent="0.3">
      <c r="A220" s="172"/>
      <c r="B220" s="172"/>
      <c r="C220" s="138"/>
      <c r="D220" s="120"/>
      <c r="E220" s="121"/>
      <c r="F220" s="119"/>
      <c r="G220" s="119"/>
      <c r="H220" s="120"/>
      <c r="I220" s="120"/>
      <c r="J220" s="120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</row>
    <row r="221" spans="1:20" s="1" customFormat="1" x14ac:dyDescent="0.3">
      <c r="A221" s="173"/>
      <c r="B221" s="173"/>
      <c r="C221" s="138"/>
      <c r="D221" s="120"/>
      <c r="E221" s="119"/>
      <c r="F221" s="119"/>
      <c r="G221" s="119"/>
      <c r="H221" s="120"/>
      <c r="I221" s="120"/>
      <c r="J221" s="120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</row>
    <row r="222" spans="1:20" s="1" customFormat="1" x14ac:dyDescent="0.3">
      <c r="A222" s="174" t="s">
        <v>27</v>
      </c>
      <c r="B222" s="174" t="s">
        <v>28</v>
      </c>
      <c r="C222" s="174" t="s">
        <v>511</v>
      </c>
      <c r="D222" s="181" t="s">
        <v>30</v>
      </c>
      <c r="E222" s="181"/>
      <c r="F222" s="181"/>
      <c r="G222" s="174" t="s">
        <v>512</v>
      </c>
      <c r="H222" s="181" t="s">
        <v>32</v>
      </c>
      <c r="I222" s="181"/>
      <c r="J222" s="181"/>
      <c r="K222" s="181"/>
      <c r="L222" s="181"/>
      <c r="M222" s="181" t="s">
        <v>33</v>
      </c>
      <c r="N222" s="181"/>
      <c r="O222" s="181"/>
      <c r="P222" s="181"/>
      <c r="Q222" s="181"/>
      <c r="R222" s="181"/>
      <c r="S222" s="181"/>
      <c r="T222" s="181"/>
    </row>
    <row r="223" spans="1:20" s="1" customFormat="1" x14ac:dyDescent="0.3">
      <c r="A223" s="175"/>
      <c r="B223" s="176"/>
      <c r="C223" s="175"/>
      <c r="D223" s="114" t="s">
        <v>34</v>
      </c>
      <c r="E223" s="114" t="s">
        <v>35</v>
      </c>
      <c r="F223" s="114" t="s">
        <v>36</v>
      </c>
      <c r="G223" s="175"/>
      <c r="H223" s="114" t="s">
        <v>37</v>
      </c>
      <c r="I223" s="114" t="s">
        <v>513</v>
      </c>
      <c r="J223" s="114" t="s">
        <v>514</v>
      </c>
      <c r="K223" s="114" t="s">
        <v>515</v>
      </c>
      <c r="L223" s="114" t="s">
        <v>516</v>
      </c>
      <c r="M223" s="114" t="s">
        <v>38</v>
      </c>
      <c r="N223" s="114" t="s">
        <v>39</v>
      </c>
      <c r="O223" s="114" t="s">
        <v>40</v>
      </c>
      <c r="P223" s="114" t="s">
        <v>517</v>
      </c>
      <c r="Q223" s="114" t="s">
        <v>41</v>
      </c>
      <c r="R223" s="114" t="s">
        <v>378</v>
      </c>
      <c r="S223" s="114" t="s">
        <v>377</v>
      </c>
      <c r="T223" s="114" t="s">
        <v>379</v>
      </c>
    </row>
    <row r="224" spans="1:20" s="1" customFormat="1" x14ac:dyDescent="0.3">
      <c r="A224" s="88">
        <v>1</v>
      </c>
      <c r="B224" s="124">
        <v>2</v>
      </c>
      <c r="C224" s="137">
        <v>3</v>
      </c>
      <c r="D224" s="88">
        <v>4</v>
      </c>
      <c r="E224" s="88">
        <v>5</v>
      </c>
      <c r="F224" s="88">
        <v>6</v>
      </c>
      <c r="G224" s="88">
        <v>7</v>
      </c>
      <c r="H224" s="88">
        <v>8</v>
      </c>
      <c r="I224" s="88">
        <v>9</v>
      </c>
      <c r="J224" s="88">
        <v>10</v>
      </c>
      <c r="K224" s="88">
        <v>11</v>
      </c>
      <c r="L224" s="88">
        <v>12</v>
      </c>
      <c r="M224" s="88">
        <v>13</v>
      </c>
      <c r="N224" s="88">
        <v>14</v>
      </c>
      <c r="O224" s="88">
        <v>15</v>
      </c>
      <c r="P224" s="88">
        <v>16</v>
      </c>
      <c r="Q224" s="88">
        <v>17</v>
      </c>
      <c r="R224" s="88">
        <v>18</v>
      </c>
      <c r="S224" s="88">
        <v>19</v>
      </c>
      <c r="T224" s="88">
        <v>20</v>
      </c>
    </row>
    <row r="225" spans="1:20" s="1" customFormat="1" x14ac:dyDescent="0.3">
      <c r="A225" s="180" t="s">
        <v>544</v>
      </c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</row>
    <row r="226" spans="1:20" s="1" customFormat="1" x14ac:dyDescent="0.3">
      <c r="A226" s="180" t="s">
        <v>42</v>
      </c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</row>
    <row r="227" spans="1:20" s="1" customFormat="1" x14ac:dyDescent="0.3">
      <c r="A227" s="90" t="s">
        <v>193</v>
      </c>
      <c r="B227" s="115" t="s">
        <v>43</v>
      </c>
      <c r="C227" s="137">
        <v>10</v>
      </c>
      <c r="D227" s="142">
        <v>0.08</v>
      </c>
      <c r="E227" s="142">
        <v>7.25</v>
      </c>
      <c r="F227" s="142">
        <v>0.13</v>
      </c>
      <c r="G227" s="143">
        <v>66.099999999999994</v>
      </c>
      <c r="H227" s="141"/>
      <c r="I227" s="142">
        <v>0.01</v>
      </c>
      <c r="J227" s="141"/>
      <c r="K227" s="140">
        <v>45</v>
      </c>
      <c r="L227" s="142">
        <v>0.13</v>
      </c>
      <c r="M227" s="143">
        <v>2.4</v>
      </c>
      <c r="N227" s="140">
        <v>3</v>
      </c>
      <c r="O227" s="142">
        <v>0.05</v>
      </c>
      <c r="P227" s="140">
        <v>3</v>
      </c>
      <c r="Q227" s="142">
        <v>0.02</v>
      </c>
      <c r="R227" s="143">
        <v>0.1</v>
      </c>
      <c r="S227" s="141"/>
      <c r="T227" s="141"/>
    </row>
    <row r="228" spans="1:20" s="1" customFormat="1" x14ac:dyDescent="0.3">
      <c r="A228" s="90" t="s">
        <v>545</v>
      </c>
      <c r="B228" s="115" t="s">
        <v>461</v>
      </c>
      <c r="C228" s="137">
        <v>100</v>
      </c>
      <c r="D228" s="142">
        <v>20.99</v>
      </c>
      <c r="E228" s="142">
        <v>8.69</v>
      </c>
      <c r="F228" s="142">
        <v>10.84</v>
      </c>
      <c r="G228" s="142">
        <v>207.67</v>
      </c>
      <c r="H228" s="142">
        <v>0.35</v>
      </c>
      <c r="I228" s="142">
        <v>2.5299999999999998</v>
      </c>
      <c r="J228" s="142">
        <v>37.950000000000003</v>
      </c>
      <c r="K228" s="142">
        <v>9649.0499999999993</v>
      </c>
      <c r="L228" s="142">
        <v>1.46</v>
      </c>
      <c r="M228" s="142">
        <v>12.39</v>
      </c>
      <c r="N228" s="142">
        <v>368.78</v>
      </c>
      <c r="O228" s="142">
        <v>22.83</v>
      </c>
      <c r="P228" s="142">
        <v>324.91000000000003</v>
      </c>
      <c r="Q228" s="142">
        <v>7.97</v>
      </c>
      <c r="R228" s="142">
        <v>46.62</v>
      </c>
      <c r="S228" s="142">
        <v>7.25</v>
      </c>
      <c r="T228" s="142">
        <v>0.26</v>
      </c>
    </row>
    <row r="229" spans="1:20" s="1" customFormat="1" x14ac:dyDescent="0.3">
      <c r="A229" s="90" t="s">
        <v>201</v>
      </c>
      <c r="B229" s="115" t="s">
        <v>47</v>
      </c>
      <c r="C229" s="137">
        <v>180</v>
      </c>
      <c r="D229" s="142">
        <v>8.36</v>
      </c>
      <c r="E229" s="143">
        <v>5.8</v>
      </c>
      <c r="F229" s="142">
        <v>37.75</v>
      </c>
      <c r="G229" s="142">
        <v>236.33</v>
      </c>
      <c r="H229" s="142">
        <v>0.28000000000000003</v>
      </c>
      <c r="I229" s="142">
        <v>0.14000000000000001</v>
      </c>
      <c r="J229" s="141"/>
      <c r="K229" s="142">
        <v>23.82</v>
      </c>
      <c r="L229" s="142">
        <v>7.0000000000000007E-2</v>
      </c>
      <c r="M229" s="142">
        <v>15.14</v>
      </c>
      <c r="N229" s="142">
        <v>198.33</v>
      </c>
      <c r="O229" s="142">
        <v>132.07</v>
      </c>
      <c r="P229" s="142">
        <v>252.32</v>
      </c>
      <c r="Q229" s="142">
        <v>4.4400000000000004</v>
      </c>
      <c r="R229" s="142">
        <v>3.81</v>
      </c>
      <c r="S229" s="142">
        <v>2.1800000000000002</v>
      </c>
      <c r="T229" s="142">
        <v>0.02</v>
      </c>
    </row>
    <row r="230" spans="1:20" s="1" customFormat="1" x14ac:dyDescent="0.3">
      <c r="A230" s="89" t="s">
        <v>414</v>
      </c>
      <c r="B230" s="115" t="s">
        <v>52</v>
      </c>
      <c r="C230" s="137">
        <v>200</v>
      </c>
      <c r="D230" s="143">
        <v>0.3</v>
      </c>
      <c r="E230" s="142">
        <v>0.06</v>
      </c>
      <c r="F230" s="143">
        <v>12.5</v>
      </c>
      <c r="G230" s="142">
        <v>53.93</v>
      </c>
      <c r="H230" s="141"/>
      <c r="I230" s="142">
        <v>0.02</v>
      </c>
      <c r="J230" s="143">
        <v>30.1</v>
      </c>
      <c r="K230" s="142">
        <v>25.01</v>
      </c>
      <c r="L230" s="141"/>
      <c r="M230" s="142">
        <v>7.08</v>
      </c>
      <c r="N230" s="142">
        <v>8.75</v>
      </c>
      <c r="O230" s="142">
        <v>4.91</v>
      </c>
      <c r="P230" s="142">
        <v>26.63</v>
      </c>
      <c r="Q230" s="142">
        <v>0.94</v>
      </c>
      <c r="R230" s="141"/>
      <c r="S230" s="141"/>
      <c r="T230" s="141"/>
    </row>
    <row r="231" spans="1:20" s="1" customFormat="1" x14ac:dyDescent="0.3">
      <c r="A231" s="122"/>
      <c r="B231" s="115" t="s">
        <v>426</v>
      </c>
      <c r="C231" s="137">
        <v>40</v>
      </c>
      <c r="D231" s="142">
        <v>2.99</v>
      </c>
      <c r="E231" s="142">
        <v>1.79</v>
      </c>
      <c r="F231" s="143">
        <v>18.399999999999999</v>
      </c>
      <c r="G231" s="142">
        <v>103.03</v>
      </c>
      <c r="H231" s="142">
        <v>0.12</v>
      </c>
      <c r="I231" s="142">
        <v>0.05</v>
      </c>
      <c r="J231" s="141"/>
      <c r="K231" s="142">
        <v>1.74</v>
      </c>
      <c r="L231" s="141"/>
      <c r="M231" s="142">
        <v>54.52</v>
      </c>
      <c r="N231" s="142">
        <v>66.16</v>
      </c>
      <c r="O231" s="142">
        <v>26.16</v>
      </c>
      <c r="P231" s="143">
        <v>47.9</v>
      </c>
      <c r="Q231" s="142">
        <v>1.1399999999999999</v>
      </c>
      <c r="R231" s="142">
        <v>3.24</v>
      </c>
      <c r="S231" s="142">
        <v>0.25</v>
      </c>
      <c r="T231" s="141"/>
    </row>
    <row r="232" spans="1:20" s="1" customFormat="1" x14ac:dyDescent="0.3">
      <c r="A232" s="90" t="s">
        <v>198</v>
      </c>
      <c r="B232" s="115" t="s">
        <v>51</v>
      </c>
      <c r="C232" s="137">
        <v>100</v>
      </c>
      <c r="D232" s="143">
        <v>0.4</v>
      </c>
      <c r="E232" s="143">
        <v>0.3</v>
      </c>
      <c r="F232" s="143">
        <v>10.3</v>
      </c>
      <c r="G232" s="140">
        <v>47</v>
      </c>
      <c r="H232" s="142">
        <v>0.02</v>
      </c>
      <c r="I232" s="142">
        <v>0.03</v>
      </c>
      <c r="J232" s="140">
        <v>5</v>
      </c>
      <c r="K232" s="140">
        <v>2</v>
      </c>
      <c r="L232" s="141"/>
      <c r="M232" s="140">
        <v>19</v>
      </c>
      <c r="N232" s="140">
        <v>16</v>
      </c>
      <c r="O232" s="140">
        <v>12</v>
      </c>
      <c r="P232" s="140">
        <v>155</v>
      </c>
      <c r="Q232" s="143">
        <v>2.2999999999999998</v>
      </c>
      <c r="R232" s="143">
        <v>0.1</v>
      </c>
      <c r="S232" s="140">
        <v>1</v>
      </c>
      <c r="T232" s="142">
        <v>0.01</v>
      </c>
    </row>
    <row r="233" spans="1:20" s="1" customFormat="1" x14ac:dyDescent="0.3">
      <c r="A233" s="183" t="s">
        <v>46</v>
      </c>
      <c r="B233" s="184"/>
      <c r="C233" s="137">
        <f>SUM(C227:C232)</f>
        <v>630</v>
      </c>
      <c r="D233" s="142">
        <v>33.119999999999997</v>
      </c>
      <c r="E233" s="142">
        <v>23.89</v>
      </c>
      <c r="F233" s="142">
        <v>89.92</v>
      </c>
      <c r="G233" s="142">
        <v>714.06</v>
      </c>
      <c r="H233" s="142">
        <v>0.77</v>
      </c>
      <c r="I233" s="142">
        <v>2.78</v>
      </c>
      <c r="J233" s="142">
        <v>73.05</v>
      </c>
      <c r="K233" s="142">
        <v>9746.6200000000008</v>
      </c>
      <c r="L233" s="142">
        <v>1.66</v>
      </c>
      <c r="M233" s="142">
        <v>110.53</v>
      </c>
      <c r="N233" s="142">
        <v>661.02</v>
      </c>
      <c r="O233" s="142">
        <v>198.02</v>
      </c>
      <c r="P233" s="142">
        <v>809.76</v>
      </c>
      <c r="Q233" s="142">
        <v>16.809999999999999</v>
      </c>
      <c r="R233" s="142">
        <v>53.87</v>
      </c>
      <c r="S233" s="142">
        <v>10.68</v>
      </c>
      <c r="T233" s="142">
        <v>0.28999999999999998</v>
      </c>
    </row>
    <row r="234" spans="1:20" s="1" customFormat="1" x14ac:dyDescent="0.3">
      <c r="A234" s="180" t="s">
        <v>13</v>
      </c>
      <c r="B234" s="180"/>
      <c r="C234" s="180"/>
      <c r="D234" s="180"/>
      <c r="E234" s="180"/>
      <c r="F234" s="180"/>
      <c r="G234" s="180"/>
      <c r="H234" s="180"/>
      <c r="I234" s="180"/>
      <c r="J234" s="180"/>
      <c r="K234" s="180"/>
      <c r="L234" s="180"/>
      <c r="M234" s="180"/>
      <c r="N234" s="180"/>
      <c r="O234" s="180"/>
      <c r="P234" s="180"/>
      <c r="Q234" s="180"/>
      <c r="R234" s="180"/>
      <c r="S234" s="180"/>
      <c r="T234" s="180"/>
    </row>
    <row r="235" spans="1:20" s="1" customFormat="1" x14ac:dyDescent="0.3">
      <c r="A235" s="90" t="s">
        <v>522</v>
      </c>
      <c r="B235" s="115" t="s">
        <v>150</v>
      </c>
      <c r="C235" s="137">
        <v>100</v>
      </c>
      <c r="D235" s="142">
        <v>1.64</v>
      </c>
      <c r="E235" s="143">
        <v>6.2</v>
      </c>
      <c r="F235" s="142">
        <v>3.59</v>
      </c>
      <c r="G235" s="142">
        <v>77.56</v>
      </c>
      <c r="H235" s="142">
        <v>0.06</v>
      </c>
      <c r="I235" s="142">
        <v>0.05</v>
      </c>
      <c r="J235" s="142">
        <v>46.15</v>
      </c>
      <c r="K235" s="142">
        <v>161.79</v>
      </c>
      <c r="L235" s="141"/>
      <c r="M235" s="142">
        <v>51.96</v>
      </c>
      <c r="N235" s="142">
        <v>42.28</v>
      </c>
      <c r="O235" s="142">
        <v>22.91</v>
      </c>
      <c r="P235" s="142">
        <v>263.85000000000002</v>
      </c>
      <c r="Q235" s="142">
        <v>1.05</v>
      </c>
      <c r="R235" s="142">
        <v>0.39</v>
      </c>
      <c r="S235" s="142">
        <v>2.54</v>
      </c>
      <c r="T235" s="142">
        <v>0.04</v>
      </c>
    </row>
    <row r="236" spans="1:20" s="1" customFormat="1" x14ac:dyDescent="0.3">
      <c r="A236" s="89" t="s">
        <v>416</v>
      </c>
      <c r="B236" s="115" t="s">
        <v>603</v>
      </c>
      <c r="C236" s="137">
        <v>260</v>
      </c>
      <c r="D236" s="143">
        <v>4.9000000000000004</v>
      </c>
      <c r="E236" s="142">
        <v>7.75</v>
      </c>
      <c r="F236" s="142">
        <v>17.95</v>
      </c>
      <c r="G236" s="142">
        <v>161.38999999999999</v>
      </c>
      <c r="H236" s="142">
        <v>0.09</v>
      </c>
      <c r="I236" s="142">
        <v>7.0000000000000007E-2</v>
      </c>
      <c r="J236" s="140">
        <v>14</v>
      </c>
      <c r="K236" s="142">
        <v>211.15</v>
      </c>
      <c r="L236" s="141"/>
      <c r="M236" s="142">
        <v>17.739999999999998</v>
      </c>
      <c r="N236" s="142">
        <v>87.83</v>
      </c>
      <c r="O236" s="142">
        <v>27.11</v>
      </c>
      <c r="P236" s="142">
        <v>416.85</v>
      </c>
      <c r="Q236" s="142">
        <v>1.18</v>
      </c>
      <c r="R236" s="142">
        <v>1.72</v>
      </c>
      <c r="S236" s="142">
        <v>4.8099999999999996</v>
      </c>
      <c r="T236" s="142">
        <v>0.04</v>
      </c>
    </row>
    <row r="237" spans="1:20" s="1" customFormat="1" ht="33" x14ac:dyDescent="0.3">
      <c r="A237" s="90" t="s">
        <v>546</v>
      </c>
      <c r="B237" s="115" t="s">
        <v>637</v>
      </c>
      <c r="C237" s="137">
        <v>105</v>
      </c>
      <c r="D237" s="142">
        <v>16.779999999999998</v>
      </c>
      <c r="E237" s="143">
        <v>14.23</v>
      </c>
      <c r="F237" s="142">
        <v>10.85</v>
      </c>
      <c r="G237" s="142">
        <v>239.39999999999998</v>
      </c>
      <c r="H237" s="142">
        <v>0.17</v>
      </c>
      <c r="I237" s="142">
        <v>0.16</v>
      </c>
      <c r="J237" s="142">
        <v>8.5399999999999991</v>
      </c>
      <c r="K237" s="142">
        <v>62.19</v>
      </c>
      <c r="L237" s="142">
        <v>4.9800000000000004</v>
      </c>
      <c r="M237" s="142">
        <v>23.59</v>
      </c>
      <c r="N237" s="142">
        <v>179.74</v>
      </c>
      <c r="O237" s="142">
        <v>30.85</v>
      </c>
      <c r="P237" s="142">
        <v>427.93</v>
      </c>
      <c r="Q237" s="142">
        <v>1.24</v>
      </c>
      <c r="R237" s="142">
        <v>28.76</v>
      </c>
      <c r="S237" s="142">
        <v>26.52</v>
      </c>
      <c r="T237" s="142">
        <v>0.25</v>
      </c>
    </row>
    <row r="238" spans="1:20" s="1" customFormat="1" x14ac:dyDescent="0.3">
      <c r="A238" s="90" t="s">
        <v>244</v>
      </c>
      <c r="B238" s="115" t="s">
        <v>174</v>
      </c>
      <c r="C238" s="137">
        <v>180</v>
      </c>
      <c r="D238" s="142">
        <v>3.94</v>
      </c>
      <c r="E238" s="142">
        <v>5.67</v>
      </c>
      <c r="F238" s="142">
        <v>26.52</v>
      </c>
      <c r="G238" s="142">
        <v>173.36</v>
      </c>
      <c r="H238" s="143">
        <v>0.2</v>
      </c>
      <c r="I238" s="142">
        <v>0.16</v>
      </c>
      <c r="J238" s="142">
        <v>31.16</v>
      </c>
      <c r="K238" s="142">
        <v>37.78</v>
      </c>
      <c r="L238" s="142">
        <v>0.09</v>
      </c>
      <c r="M238" s="142">
        <v>52.28</v>
      </c>
      <c r="N238" s="143">
        <v>116.7</v>
      </c>
      <c r="O238" s="142">
        <v>39.479999999999997</v>
      </c>
      <c r="P238" s="142">
        <v>917.45</v>
      </c>
      <c r="Q238" s="142">
        <v>1.44</v>
      </c>
      <c r="R238" s="142">
        <v>0.76</v>
      </c>
      <c r="S238" s="142">
        <v>10.220000000000001</v>
      </c>
      <c r="T238" s="142">
        <v>0.05</v>
      </c>
    </row>
    <row r="239" spans="1:20" s="1" customFormat="1" x14ac:dyDescent="0.3">
      <c r="A239" s="90" t="s">
        <v>202</v>
      </c>
      <c r="B239" s="115" t="s">
        <v>412</v>
      </c>
      <c r="C239" s="137">
        <v>200</v>
      </c>
      <c r="D239" s="142">
        <v>0.59</v>
      </c>
      <c r="E239" s="142">
        <v>0.05</v>
      </c>
      <c r="F239" s="142">
        <v>18.579999999999998</v>
      </c>
      <c r="G239" s="142">
        <v>77.94</v>
      </c>
      <c r="H239" s="142">
        <v>0.02</v>
      </c>
      <c r="I239" s="142">
        <v>0.02</v>
      </c>
      <c r="J239" s="143">
        <v>0.6</v>
      </c>
      <c r="K239" s="141"/>
      <c r="L239" s="141"/>
      <c r="M239" s="142">
        <v>24.33</v>
      </c>
      <c r="N239" s="143">
        <v>21.9</v>
      </c>
      <c r="O239" s="142">
        <v>15.75</v>
      </c>
      <c r="P239" s="142">
        <v>0.33</v>
      </c>
      <c r="Q239" s="142">
        <v>0.51</v>
      </c>
      <c r="R239" s="141"/>
      <c r="S239" s="141"/>
      <c r="T239" s="141"/>
    </row>
    <row r="240" spans="1:20" s="1" customFormat="1" x14ac:dyDescent="0.3">
      <c r="A240" s="116"/>
      <c r="B240" s="115" t="s">
        <v>426</v>
      </c>
      <c r="C240" s="137">
        <v>70</v>
      </c>
      <c r="D240" s="142">
        <v>4.7699999999999996</v>
      </c>
      <c r="E240" s="142">
        <v>2.98</v>
      </c>
      <c r="F240" s="142">
        <v>30.09</v>
      </c>
      <c r="G240" s="143">
        <v>168.6</v>
      </c>
      <c r="H240" s="142">
        <v>0.19</v>
      </c>
      <c r="I240" s="142">
        <v>7.0000000000000007E-2</v>
      </c>
      <c r="J240" s="141"/>
      <c r="K240" s="142">
        <v>3.12</v>
      </c>
      <c r="L240" s="141"/>
      <c r="M240" s="142">
        <v>91.38</v>
      </c>
      <c r="N240" s="142">
        <v>107.07</v>
      </c>
      <c r="O240" s="142">
        <v>43.04</v>
      </c>
      <c r="P240" s="142">
        <v>80.040000000000006</v>
      </c>
      <c r="Q240" s="142">
        <v>1.85</v>
      </c>
      <c r="R240" s="142">
        <v>5.39</v>
      </c>
      <c r="S240" s="142">
        <v>0.44</v>
      </c>
      <c r="T240" s="141"/>
    </row>
    <row r="241" spans="1:20" s="1" customFormat="1" x14ac:dyDescent="0.3">
      <c r="A241" s="90" t="s">
        <v>198</v>
      </c>
      <c r="B241" s="115" t="s">
        <v>45</v>
      </c>
      <c r="C241" s="137">
        <v>100</v>
      </c>
      <c r="D241" s="143">
        <v>0.4</v>
      </c>
      <c r="E241" s="143">
        <v>0.4</v>
      </c>
      <c r="F241" s="143">
        <v>9.8000000000000007</v>
      </c>
      <c r="G241" s="140">
        <v>47</v>
      </c>
      <c r="H241" s="142">
        <v>0.03</v>
      </c>
      <c r="I241" s="142">
        <v>0.02</v>
      </c>
      <c r="J241" s="140">
        <v>10</v>
      </c>
      <c r="K241" s="140">
        <v>5</v>
      </c>
      <c r="L241" s="141"/>
      <c r="M241" s="140">
        <v>16</v>
      </c>
      <c r="N241" s="140">
        <v>11</v>
      </c>
      <c r="O241" s="140">
        <v>9</v>
      </c>
      <c r="P241" s="140">
        <v>278</v>
      </c>
      <c r="Q241" s="143">
        <v>2.2000000000000002</v>
      </c>
      <c r="R241" s="143">
        <v>0.3</v>
      </c>
      <c r="S241" s="140">
        <v>2</v>
      </c>
      <c r="T241" s="142">
        <v>0.01</v>
      </c>
    </row>
    <row r="242" spans="1:20" s="1" customFormat="1" x14ac:dyDescent="0.3">
      <c r="A242" s="183" t="s">
        <v>49</v>
      </c>
      <c r="B242" s="184"/>
      <c r="C242" s="137">
        <f>SUM(C235:C241)</f>
        <v>1015</v>
      </c>
      <c r="D242" s="142">
        <v>33.020000000000003</v>
      </c>
      <c r="E242" s="142">
        <v>37.28</v>
      </c>
      <c r="F242" s="142">
        <v>117.38</v>
      </c>
      <c r="G242" s="142">
        <v>945.25</v>
      </c>
      <c r="H242" s="142">
        <v>0.76</v>
      </c>
      <c r="I242" s="142">
        <v>0.55000000000000004</v>
      </c>
      <c r="J242" s="142">
        <v>110.45</v>
      </c>
      <c r="K242" s="142">
        <v>481.03</v>
      </c>
      <c r="L242" s="142">
        <v>5.07</v>
      </c>
      <c r="M242" s="142">
        <v>277.27999999999997</v>
      </c>
      <c r="N242" s="142">
        <v>566.52</v>
      </c>
      <c r="O242" s="142">
        <v>188.14</v>
      </c>
      <c r="P242" s="142">
        <v>2384.4499999999998</v>
      </c>
      <c r="Q242" s="142">
        <v>9.4700000000000006</v>
      </c>
      <c r="R242" s="142">
        <v>37.32</v>
      </c>
      <c r="S242" s="142">
        <v>46.53</v>
      </c>
      <c r="T242" s="142">
        <v>0.39</v>
      </c>
    </row>
    <row r="243" spans="1:20" s="1" customFormat="1" x14ac:dyDescent="0.3">
      <c r="A243" s="180" t="s">
        <v>14</v>
      </c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0"/>
    </row>
    <row r="244" spans="1:20" s="1" customFormat="1" x14ac:dyDescent="0.3">
      <c r="A244" s="89" t="s">
        <v>524</v>
      </c>
      <c r="B244" s="115" t="s">
        <v>437</v>
      </c>
      <c r="C244" s="137">
        <v>100</v>
      </c>
      <c r="D244" s="142">
        <v>1.92</v>
      </c>
      <c r="E244" s="142">
        <v>0.03</v>
      </c>
      <c r="F244" s="143">
        <v>5.6</v>
      </c>
      <c r="G244" s="142">
        <v>33.85</v>
      </c>
      <c r="H244" s="142">
        <v>0.01</v>
      </c>
      <c r="I244" s="141"/>
      <c r="J244" s="140">
        <v>8</v>
      </c>
      <c r="K244" s="143">
        <v>0.4</v>
      </c>
      <c r="L244" s="141"/>
      <c r="M244" s="142">
        <v>8.15</v>
      </c>
      <c r="N244" s="143">
        <v>4.4000000000000004</v>
      </c>
      <c r="O244" s="143">
        <v>2.4</v>
      </c>
      <c r="P244" s="142">
        <v>32.75</v>
      </c>
      <c r="Q244" s="142">
        <v>0.14000000000000001</v>
      </c>
      <c r="R244" s="142">
        <v>0.08</v>
      </c>
      <c r="S244" s="142">
        <v>0.02</v>
      </c>
      <c r="T244" s="141"/>
    </row>
    <row r="245" spans="1:20" s="1" customFormat="1" x14ac:dyDescent="0.3">
      <c r="A245" s="89" t="s">
        <v>236</v>
      </c>
      <c r="B245" s="115" t="s">
        <v>56</v>
      </c>
      <c r="C245" s="137">
        <v>200</v>
      </c>
      <c r="D245" s="142">
        <v>0.78</v>
      </c>
      <c r="E245" s="142">
        <v>0.05</v>
      </c>
      <c r="F245" s="142">
        <v>18.63</v>
      </c>
      <c r="G245" s="142">
        <v>78.69</v>
      </c>
      <c r="H245" s="142">
        <v>0.02</v>
      </c>
      <c r="I245" s="142">
        <v>0.03</v>
      </c>
      <c r="J245" s="143">
        <v>0.6</v>
      </c>
      <c r="K245" s="142">
        <v>87.45</v>
      </c>
      <c r="L245" s="141"/>
      <c r="M245" s="142">
        <v>24.33</v>
      </c>
      <c r="N245" s="143">
        <v>21.9</v>
      </c>
      <c r="O245" s="142">
        <v>15.75</v>
      </c>
      <c r="P245" s="142">
        <v>257.88</v>
      </c>
      <c r="Q245" s="142">
        <v>0.51</v>
      </c>
      <c r="R245" s="142">
        <v>0.33</v>
      </c>
      <c r="S245" s="142">
        <v>0.51</v>
      </c>
      <c r="T245" s="142">
        <v>0.01</v>
      </c>
    </row>
    <row r="246" spans="1:20" s="1" customFormat="1" x14ac:dyDescent="0.3">
      <c r="A246" s="90" t="s">
        <v>198</v>
      </c>
      <c r="B246" s="115" t="s">
        <v>51</v>
      </c>
      <c r="C246" s="137">
        <v>100</v>
      </c>
      <c r="D246" s="143">
        <v>0.4</v>
      </c>
      <c r="E246" s="143">
        <v>0.3</v>
      </c>
      <c r="F246" s="143">
        <v>10.3</v>
      </c>
      <c r="G246" s="140">
        <v>47</v>
      </c>
      <c r="H246" s="142">
        <v>0.02</v>
      </c>
      <c r="I246" s="142">
        <v>0.03</v>
      </c>
      <c r="J246" s="140">
        <v>5</v>
      </c>
      <c r="K246" s="140">
        <v>2</v>
      </c>
      <c r="L246" s="141"/>
      <c r="M246" s="140">
        <v>19</v>
      </c>
      <c r="N246" s="140">
        <v>16</v>
      </c>
      <c r="O246" s="140">
        <v>12</v>
      </c>
      <c r="P246" s="140">
        <v>155</v>
      </c>
      <c r="Q246" s="143">
        <v>2.2999999999999998</v>
      </c>
      <c r="R246" s="143">
        <v>0.1</v>
      </c>
      <c r="S246" s="140">
        <v>1</v>
      </c>
      <c r="T246" s="142">
        <v>0.01</v>
      </c>
    </row>
    <row r="247" spans="1:20" s="1" customFormat="1" x14ac:dyDescent="0.3">
      <c r="A247" s="183" t="s">
        <v>73</v>
      </c>
      <c r="B247" s="184"/>
      <c r="C247" s="137">
        <f>SUM(C244:C246)</f>
        <v>400</v>
      </c>
      <c r="D247" s="143">
        <v>3.1</v>
      </c>
      <c r="E247" s="142">
        <v>0.38</v>
      </c>
      <c r="F247" s="142">
        <v>34.53</v>
      </c>
      <c r="G247" s="142">
        <v>159.54</v>
      </c>
      <c r="H247" s="142">
        <v>0.05</v>
      </c>
      <c r="I247" s="142">
        <v>0.06</v>
      </c>
      <c r="J247" s="143">
        <v>13.6</v>
      </c>
      <c r="K247" s="142">
        <v>89.85</v>
      </c>
      <c r="L247" s="141"/>
      <c r="M247" s="142">
        <v>51.48</v>
      </c>
      <c r="N247" s="143">
        <v>42.3</v>
      </c>
      <c r="O247" s="142">
        <v>30.15</v>
      </c>
      <c r="P247" s="142">
        <v>445.63</v>
      </c>
      <c r="Q247" s="142">
        <v>2.95</v>
      </c>
      <c r="R247" s="142">
        <v>0.51</v>
      </c>
      <c r="S247" s="142">
        <v>1.53</v>
      </c>
      <c r="T247" s="142">
        <v>0.02</v>
      </c>
    </row>
    <row r="248" spans="1:20" s="1" customFormat="1" x14ac:dyDescent="0.3">
      <c r="A248" s="183" t="s">
        <v>50</v>
      </c>
      <c r="B248" s="184"/>
      <c r="C248" s="137">
        <f>C247+C242+C233</f>
        <v>2045</v>
      </c>
      <c r="D248" s="142">
        <v>69.239999999999995</v>
      </c>
      <c r="E248" s="142">
        <v>61.55</v>
      </c>
      <c r="F248" s="142">
        <v>241.83</v>
      </c>
      <c r="G248" s="142">
        <v>1818.85</v>
      </c>
      <c r="H248" s="142">
        <v>1.58</v>
      </c>
      <c r="I248" s="142">
        <v>3.39</v>
      </c>
      <c r="J248" s="143">
        <v>197.1</v>
      </c>
      <c r="K248" s="143">
        <v>10317.5</v>
      </c>
      <c r="L248" s="142">
        <v>6.73</v>
      </c>
      <c r="M248" s="142">
        <v>439.29</v>
      </c>
      <c r="N248" s="142">
        <v>1269.8399999999999</v>
      </c>
      <c r="O248" s="142">
        <v>416.31</v>
      </c>
      <c r="P248" s="142">
        <v>3639.84</v>
      </c>
      <c r="Q248" s="142">
        <v>29.23</v>
      </c>
      <c r="R248" s="143">
        <v>91.7</v>
      </c>
      <c r="S248" s="142">
        <v>58.74</v>
      </c>
      <c r="T248" s="143">
        <v>0.7</v>
      </c>
    </row>
    <row r="249" spans="1:20" s="1" customFormat="1" x14ac:dyDescent="0.3">
      <c r="A249" s="118"/>
      <c r="B249" s="125"/>
      <c r="C249" s="138"/>
      <c r="D249" s="119"/>
      <c r="E249" s="119"/>
      <c r="F249" s="119"/>
      <c r="G249" s="119"/>
      <c r="H249" s="119"/>
      <c r="I249" s="119"/>
      <c r="J249" s="119"/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</row>
    <row r="250" spans="1:20" s="1" customFormat="1" x14ac:dyDescent="0.3">
      <c r="A250" s="171"/>
      <c r="B250" s="171"/>
      <c r="C250" s="171"/>
      <c r="D250" s="171"/>
      <c r="E250" s="171"/>
      <c r="F250" s="171"/>
      <c r="G250" s="171"/>
      <c r="H250" s="171"/>
      <c r="I250" s="171"/>
      <c r="J250" s="171"/>
      <c r="K250" s="171"/>
      <c r="L250" s="171"/>
      <c r="M250" s="171"/>
      <c r="N250" s="171"/>
      <c r="O250" s="171"/>
      <c r="P250" s="171"/>
      <c r="Q250" s="171"/>
      <c r="R250" s="171"/>
      <c r="S250" s="171"/>
      <c r="T250" s="171"/>
    </row>
    <row r="251" spans="1:20" s="1" customFormat="1" x14ac:dyDescent="0.3">
      <c r="A251" s="172"/>
      <c r="B251" s="172"/>
      <c r="C251" s="138"/>
      <c r="D251" s="120"/>
      <c r="E251" s="121"/>
      <c r="F251" s="119"/>
      <c r="G251" s="119"/>
      <c r="H251" s="120"/>
      <c r="I251" s="120"/>
      <c r="J251" s="120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</row>
    <row r="252" spans="1:20" s="1" customFormat="1" x14ac:dyDescent="0.3">
      <c r="A252" s="173"/>
      <c r="B252" s="173"/>
      <c r="C252" s="138"/>
      <c r="D252" s="120"/>
      <c r="E252" s="119"/>
      <c r="F252" s="119"/>
      <c r="G252" s="119"/>
      <c r="H252" s="120"/>
      <c r="I252" s="120"/>
      <c r="J252" s="120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</row>
    <row r="253" spans="1:20" s="1" customFormat="1" x14ac:dyDescent="0.3">
      <c r="A253" s="174" t="s">
        <v>27</v>
      </c>
      <c r="B253" s="174" t="s">
        <v>28</v>
      </c>
      <c r="C253" s="174" t="s">
        <v>511</v>
      </c>
      <c r="D253" s="181" t="s">
        <v>30</v>
      </c>
      <c r="E253" s="181"/>
      <c r="F253" s="181"/>
      <c r="G253" s="174" t="s">
        <v>512</v>
      </c>
      <c r="H253" s="181" t="s">
        <v>32</v>
      </c>
      <c r="I253" s="181"/>
      <c r="J253" s="181"/>
      <c r="K253" s="181"/>
      <c r="L253" s="181"/>
      <c r="M253" s="181" t="s">
        <v>33</v>
      </c>
      <c r="N253" s="181"/>
      <c r="O253" s="181"/>
      <c r="P253" s="181"/>
      <c r="Q253" s="181"/>
      <c r="R253" s="181"/>
      <c r="S253" s="181"/>
      <c r="T253" s="181"/>
    </row>
    <row r="254" spans="1:20" s="1" customFormat="1" x14ac:dyDescent="0.3">
      <c r="A254" s="175"/>
      <c r="B254" s="176"/>
      <c r="C254" s="175"/>
      <c r="D254" s="114" t="s">
        <v>34</v>
      </c>
      <c r="E254" s="114" t="s">
        <v>35</v>
      </c>
      <c r="F254" s="114" t="s">
        <v>36</v>
      </c>
      <c r="G254" s="175"/>
      <c r="H254" s="114" t="s">
        <v>37</v>
      </c>
      <c r="I254" s="114" t="s">
        <v>513</v>
      </c>
      <c r="J254" s="114" t="s">
        <v>514</v>
      </c>
      <c r="K254" s="114" t="s">
        <v>515</v>
      </c>
      <c r="L254" s="114" t="s">
        <v>516</v>
      </c>
      <c r="M254" s="114" t="s">
        <v>38</v>
      </c>
      <c r="N254" s="114" t="s">
        <v>39</v>
      </c>
      <c r="O254" s="114" t="s">
        <v>40</v>
      </c>
      <c r="P254" s="114" t="s">
        <v>517</v>
      </c>
      <c r="Q254" s="114" t="s">
        <v>41</v>
      </c>
      <c r="R254" s="114" t="s">
        <v>378</v>
      </c>
      <c r="S254" s="114" t="s">
        <v>377</v>
      </c>
      <c r="T254" s="114" t="s">
        <v>379</v>
      </c>
    </row>
    <row r="255" spans="1:20" s="1" customFormat="1" x14ac:dyDescent="0.3">
      <c r="A255" s="88">
        <v>1</v>
      </c>
      <c r="B255" s="124">
        <v>2</v>
      </c>
      <c r="C255" s="137">
        <v>3</v>
      </c>
      <c r="D255" s="88">
        <v>4</v>
      </c>
      <c r="E255" s="88">
        <v>5</v>
      </c>
      <c r="F255" s="88">
        <v>6</v>
      </c>
      <c r="G255" s="88">
        <v>7</v>
      </c>
      <c r="H255" s="88">
        <v>8</v>
      </c>
      <c r="I255" s="88">
        <v>9</v>
      </c>
      <c r="J255" s="88">
        <v>10</v>
      </c>
      <c r="K255" s="88">
        <v>11</v>
      </c>
      <c r="L255" s="88">
        <v>12</v>
      </c>
      <c r="M255" s="88">
        <v>13</v>
      </c>
      <c r="N255" s="88">
        <v>14</v>
      </c>
      <c r="O255" s="88">
        <v>15</v>
      </c>
      <c r="P255" s="88">
        <v>16</v>
      </c>
      <c r="Q255" s="88">
        <v>17</v>
      </c>
      <c r="R255" s="88">
        <v>18</v>
      </c>
      <c r="S255" s="88">
        <v>19</v>
      </c>
      <c r="T255" s="88">
        <v>20</v>
      </c>
    </row>
    <row r="256" spans="1:20" s="1" customFormat="1" x14ac:dyDescent="0.3">
      <c r="A256" s="180" t="s">
        <v>547</v>
      </c>
      <c r="B256" s="180"/>
      <c r="C256" s="180"/>
      <c r="D256" s="180"/>
      <c r="E256" s="180"/>
      <c r="F256" s="180"/>
      <c r="G256" s="180"/>
      <c r="H256" s="180"/>
      <c r="I256" s="180"/>
      <c r="J256" s="180"/>
      <c r="K256" s="180"/>
      <c r="L256" s="180"/>
      <c r="M256" s="180"/>
      <c r="N256" s="180"/>
      <c r="O256" s="180"/>
      <c r="P256" s="180"/>
      <c r="Q256" s="180"/>
      <c r="R256" s="180"/>
      <c r="S256" s="180"/>
      <c r="T256" s="180"/>
    </row>
    <row r="257" spans="1:20" s="1" customFormat="1" x14ac:dyDescent="0.3">
      <c r="A257" s="180" t="s">
        <v>42</v>
      </c>
      <c r="B257" s="180"/>
      <c r="C257" s="180"/>
      <c r="D257" s="180"/>
      <c r="E257" s="180"/>
      <c r="F257" s="180"/>
      <c r="G257" s="180"/>
      <c r="H257" s="180"/>
      <c r="I257" s="180"/>
      <c r="J257" s="180"/>
      <c r="K257" s="180"/>
      <c r="L257" s="180"/>
      <c r="M257" s="180"/>
      <c r="N257" s="180"/>
      <c r="O257" s="180"/>
      <c r="P257" s="180"/>
      <c r="Q257" s="180"/>
      <c r="R257" s="180"/>
      <c r="S257" s="180"/>
      <c r="T257" s="180"/>
    </row>
    <row r="258" spans="1:20" s="1" customFormat="1" x14ac:dyDescent="0.3">
      <c r="A258" s="90" t="s">
        <v>193</v>
      </c>
      <c r="B258" s="115" t="s">
        <v>43</v>
      </c>
      <c r="C258" s="137">
        <v>10</v>
      </c>
      <c r="D258" s="142">
        <v>0.08</v>
      </c>
      <c r="E258" s="142">
        <v>7.25</v>
      </c>
      <c r="F258" s="142">
        <v>0.13</v>
      </c>
      <c r="G258" s="143">
        <v>66.099999999999994</v>
      </c>
      <c r="H258" s="141"/>
      <c r="I258" s="142">
        <v>0.01</v>
      </c>
      <c r="J258" s="141"/>
      <c r="K258" s="140">
        <v>45</v>
      </c>
      <c r="L258" s="142">
        <v>0.13</v>
      </c>
      <c r="M258" s="143">
        <v>2.4</v>
      </c>
      <c r="N258" s="140">
        <v>3</v>
      </c>
      <c r="O258" s="142">
        <v>0.05</v>
      </c>
      <c r="P258" s="140">
        <v>3</v>
      </c>
      <c r="Q258" s="142">
        <v>0.02</v>
      </c>
      <c r="R258" s="143">
        <v>0.1</v>
      </c>
      <c r="S258" s="141"/>
      <c r="T258" s="141"/>
    </row>
    <row r="259" spans="1:20" s="1" customFormat="1" x14ac:dyDescent="0.3">
      <c r="A259" s="90" t="s">
        <v>194</v>
      </c>
      <c r="B259" s="115" t="s">
        <v>44</v>
      </c>
      <c r="C259" s="137">
        <v>20</v>
      </c>
      <c r="D259" s="142">
        <v>4.6399999999999997</v>
      </c>
      <c r="E259" s="143">
        <v>5.9</v>
      </c>
      <c r="F259" s="141"/>
      <c r="G259" s="143">
        <v>72.8</v>
      </c>
      <c r="H259" s="142">
        <v>0.01</v>
      </c>
      <c r="I259" s="142">
        <v>0.06</v>
      </c>
      <c r="J259" s="142">
        <v>0.14000000000000001</v>
      </c>
      <c r="K259" s="143">
        <v>57.6</v>
      </c>
      <c r="L259" s="142">
        <v>0.19</v>
      </c>
      <c r="M259" s="140">
        <v>176</v>
      </c>
      <c r="N259" s="140">
        <v>100</v>
      </c>
      <c r="O259" s="140">
        <v>7</v>
      </c>
      <c r="P259" s="143">
        <v>17.600000000000001</v>
      </c>
      <c r="Q259" s="143">
        <v>0.2</v>
      </c>
      <c r="R259" s="143">
        <v>2.9</v>
      </c>
      <c r="S259" s="143">
        <v>1.8</v>
      </c>
      <c r="T259" s="142">
        <v>0.01</v>
      </c>
    </row>
    <row r="260" spans="1:20" s="1" customFormat="1" x14ac:dyDescent="0.3">
      <c r="A260" s="90" t="s">
        <v>195</v>
      </c>
      <c r="B260" s="115" t="s">
        <v>75</v>
      </c>
      <c r="C260" s="137">
        <v>40</v>
      </c>
      <c r="D260" s="142">
        <v>5.08</v>
      </c>
      <c r="E260" s="143">
        <v>4.5999999999999996</v>
      </c>
      <c r="F260" s="142">
        <v>0.28000000000000003</v>
      </c>
      <c r="G260" s="143">
        <v>62.8</v>
      </c>
      <c r="H260" s="142">
        <v>0.03</v>
      </c>
      <c r="I260" s="142">
        <v>0.18</v>
      </c>
      <c r="J260" s="141"/>
      <c r="K260" s="140">
        <v>104</v>
      </c>
      <c r="L260" s="142">
        <v>0.88</v>
      </c>
      <c r="M260" s="140">
        <v>22</v>
      </c>
      <c r="N260" s="143">
        <v>76.8</v>
      </c>
      <c r="O260" s="143">
        <v>4.8</v>
      </c>
      <c r="P260" s="140">
        <v>56</v>
      </c>
      <c r="Q260" s="140">
        <v>1</v>
      </c>
      <c r="R260" s="142">
        <v>12.28</v>
      </c>
      <c r="S260" s="140">
        <v>8</v>
      </c>
      <c r="T260" s="142">
        <v>0.02</v>
      </c>
    </row>
    <row r="261" spans="1:20" s="1" customFormat="1" x14ac:dyDescent="0.3">
      <c r="A261" s="89" t="s">
        <v>245</v>
      </c>
      <c r="B261" s="115" t="s">
        <v>463</v>
      </c>
      <c r="C261" s="137">
        <v>250</v>
      </c>
      <c r="D261" s="142">
        <v>7.48</v>
      </c>
      <c r="E261" s="142">
        <v>3.68</v>
      </c>
      <c r="F261" s="142">
        <v>50.69</v>
      </c>
      <c r="G261" s="142">
        <v>266.61</v>
      </c>
      <c r="H261" s="142">
        <v>0.09</v>
      </c>
      <c r="I261" s="142">
        <v>0.21</v>
      </c>
      <c r="J261" s="142">
        <v>1.63</v>
      </c>
      <c r="K261" s="143">
        <v>27.5</v>
      </c>
      <c r="L261" s="142">
        <v>0.06</v>
      </c>
      <c r="M261" s="142">
        <v>156.72999999999999</v>
      </c>
      <c r="N261" s="142">
        <v>195.45</v>
      </c>
      <c r="O261" s="142">
        <v>45.13</v>
      </c>
      <c r="P261" s="142">
        <v>237.67</v>
      </c>
      <c r="Q261" s="143">
        <v>0.7</v>
      </c>
      <c r="R261" s="142">
        <v>9.56</v>
      </c>
      <c r="S261" s="142">
        <v>12.02</v>
      </c>
      <c r="T261" s="142">
        <v>0.05</v>
      </c>
    </row>
    <row r="262" spans="1:20" s="1" customFormat="1" x14ac:dyDescent="0.3">
      <c r="A262" s="90" t="s">
        <v>197</v>
      </c>
      <c r="B262" s="115" t="s">
        <v>11</v>
      </c>
      <c r="C262" s="137">
        <v>200</v>
      </c>
      <c r="D262" s="142">
        <v>0.26</v>
      </c>
      <c r="E262" s="142">
        <v>0.03</v>
      </c>
      <c r="F262" s="142">
        <v>11.26</v>
      </c>
      <c r="G262" s="142">
        <v>47.79</v>
      </c>
      <c r="H262" s="141"/>
      <c r="I262" s="142">
        <v>0.01</v>
      </c>
      <c r="J262" s="143">
        <v>2.9</v>
      </c>
      <c r="K262" s="142">
        <v>0.64</v>
      </c>
      <c r="L262" s="141"/>
      <c r="M262" s="142">
        <v>8.08</v>
      </c>
      <c r="N262" s="142">
        <v>9.7799999999999994</v>
      </c>
      <c r="O262" s="142">
        <v>5.24</v>
      </c>
      <c r="P262" s="142">
        <v>36.54</v>
      </c>
      <c r="Q262" s="143">
        <v>0.9</v>
      </c>
      <c r="R262" s="142">
        <v>0.03</v>
      </c>
      <c r="S262" s="142">
        <v>0.01</v>
      </c>
      <c r="T262" s="141"/>
    </row>
    <row r="263" spans="1:20" s="1" customFormat="1" x14ac:dyDescent="0.3">
      <c r="A263" s="122"/>
      <c r="B263" s="115" t="s">
        <v>426</v>
      </c>
      <c r="C263" s="137">
        <v>40</v>
      </c>
      <c r="D263" s="142">
        <v>4.04</v>
      </c>
      <c r="E263" s="142">
        <v>2.42</v>
      </c>
      <c r="F263" s="142">
        <v>25.95</v>
      </c>
      <c r="G263" s="142">
        <v>143.84</v>
      </c>
      <c r="H263" s="142">
        <v>0.16</v>
      </c>
      <c r="I263" s="142">
        <v>0.06</v>
      </c>
      <c r="J263" s="141"/>
      <c r="K263" s="142">
        <v>2.76</v>
      </c>
      <c r="L263" s="141"/>
      <c r="M263" s="142">
        <v>71.52</v>
      </c>
      <c r="N263" s="142">
        <v>88.05</v>
      </c>
      <c r="O263" s="143">
        <v>35.299999999999997</v>
      </c>
      <c r="P263" s="142">
        <v>64.22</v>
      </c>
      <c r="Q263" s="142">
        <v>1.52</v>
      </c>
      <c r="R263" s="142">
        <v>4.68</v>
      </c>
      <c r="S263" s="142">
        <v>0.32</v>
      </c>
      <c r="T263" s="141"/>
    </row>
    <row r="264" spans="1:20" s="1" customFormat="1" x14ac:dyDescent="0.3">
      <c r="A264" s="90" t="s">
        <v>198</v>
      </c>
      <c r="B264" s="115" t="s">
        <v>45</v>
      </c>
      <c r="C264" s="137">
        <v>100</v>
      </c>
      <c r="D264" s="143">
        <v>0.4</v>
      </c>
      <c r="E264" s="143">
        <v>0.4</v>
      </c>
      <c r="F264" s="143">
        <v>9.8000000000000007</v>
      </c>
      <c r="G264" s="140">
        <v>47</v>
      </c>
      <c r="H264" s="142">
        <v>0.03</v>
      </c>
      <c r="I264" s="142">
        <v>0.02</v>
      </c>
      <c r="J264" s="140">
        <v>10</v>
      </c>
      <c r="K264" s="140">
        <v>5</v>
      </c>
      <c r="L264" s="141"/>
      <c r="M264" s="140">
        <v>16</v>
      </c>
      <c r="N264" s="140">
        <v>11</v>
      </c>
      <c r="O264" s="140">
        <v>9</v>
      </c>
      <c r="P264" s="140">
        <v>278</v>
      </c>
      <c r="Q264" s="143">
        <v>2.2000000000000002</v>
      </c>
      <c r="R264" s="143">
        <v>0.3</v>
      </c>
      <c r="S264" s="140">
        <v>2</v>
      </c>
      <c r="T264" s="142">
        <v>0.01</v>
      </c>
    </row>
    <row r="265" spans="1:20" s="1" customFormat="1" x14ac:dyDescent="0.3">
      <c r="A265" s="183" t="s">
        <v>46</v>
      </c>
      <c r="B265" s="184"/>
      <c r="C265" s="137">
        <f>SUM(C258:C264)</f>
        <v>660</v>
      </c>
      <c r="D265" s="142">
        <v>21.98</v>
      </c>
      <c r="E265" s="142">
        <v>24.28</v>
      </c>
      <c r="F265" s="142">
        <v>98.11</v>
      </c>
      <c r="G265" s="142">
        <v>706.94</v>
      </c>
      <c r="H265" s="142">
        <v>0.32</v>
      </c>
      <c r="I265" s="142">
        <v>0.55000000000000004</v>
      </c>
      <c r="J265" s="142">
        <v>14.67</v>
      </c>
      <c r="K265" s="143">
        <v>242.5</v>
      </c>
      <c r="L265" s="142">
        <v>1.26</v>
      </c>
      <c r="M265" s="142">
        <v>452.73</v>
      </c>
      <c r="N265" s="142">
        <v>484.08</v>
      </c>
      <c r="O265" s="142">
        <v>106.52</v>
      </c>
      <c r="P265" s="142">
        <v>693.03</v>
      </c>
      <c r="Q265" s="142">
        <v>6.54</v>
      </c>
      <c r="R265" s="142">
        <v>29.85</v>
      </c>
      <c r="S265" s="142">
        <v>24.15</v>
      </c>
      <c r="T265" s="142">
        <v>0.09</v>
      </c>
    </row>
    <row r="266" spans="1:20" s="1" customFormat="1" x14ac:dyDescent="0.3">
      <c r="A266" s="180" t="s">
        <v>13</v>
      </c>
      <c r="B266" s="180"/>
      <c r="C266" s="180"/>
      <c r="D266" s="180"/>
      <c r="E266" s="180"/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  <c r="P266" s="180"/>
      <c r="Q266" s="180"/>
      <c r="R266" s="180"/>
      <c r="S266" s="180"/>
      <c r="T266" s="180"/>
    </row>
    <row r="267" spans="1:20" s="1" customFormat="1" x14ac:dyDescent="0.3">
      <c r="A267" s="90" t="s">
        <v>246</v>
      </c>
      <c r="B267" s="115" t="s">
        <v>175</v>
      </c>
      <c r="C267" s="137">
        <v>100</v>
      </c>
      <c r="D267" s="142">
        <v>1.67</v>
      </c>
      <c r="E267" s="142">
        <v>8.17</v>
      </c>
      <c r="F267" s="143">
        <v>8.1999999999999993</v>
      </c>
      <c r="G267" s="142">
        <v>113.43</v>
      </c>
      <c r="H267" s="142">
        <v>0.05</v>
      </c>
      <c r="I267" s="142">
        <v>0.04</v>
      </c>
      <c r="J267" s="143">
        <v>9.8000000000000007</v>
      </c>
      <c r="K267" s="143">
        <v>14.4</v>
      </c>
      <c r="L267" s="141"/>
      <c r="M267" s="142">
        <v>29.77</v>
      </c>
      <c r="N267" s="142">
        <v>42.42</v>
      </c>
      <c r="O267" s="142">
        <v>18.68</v>
      </c>
      <c r="P267" s="142">
        <v>227.59</v>
      </c>
      <c r="Q267" s="142">
        <v>1.33</v>
      </c>
      <c r="R267" s="142">
        <v>0.75</v>
      </c>
      <c r="S267" s="142">
        <v>4.1900000000000004</v>
      </c>
      <c r="T267" s="142">
        <v>0.01</v>
      </c>
    </row>
    <row r="268" spans="1:20" s="1" customFormat="1" x14ac:dyDescent="0.3">
      <c r="A268" s="89" t="s">
        <v>144</v>
      </c>
      <c r="B268" s="115" t="s">
        <v>627</v>
      </c>
      <c r="C268" s="137">
        <v>275</v>
      </c>
      <c r="D268" s="142">
        <v>6.22</v>
      </c>
      <c r="E268" s="142">
        <v>5.67</v>
      </c>
      <c r="F268" s="142">
        <v>10.96</v>
      </c>
      <c r="G268" s="142">
        <v>121.49000000000001</v>
      </c>
      <c r="H268" s="142">
        <v>0.1</v>
      </c>
      <c r="I268" s="142">
        <v>0.11000000000000001</v>
      </c>
      <c r="J268" s="142">
        <v>20.54</v>
      </c>
      <c r="K268" s="143">
        <v>214.34</v>
      </c>
      <c r="L268" s="142">
        <v>0.01</v>
      </c>
      <c r="M268" s="142">
        <v>34.79</v>
      </c>
      <c r="N268" s="142">
        <v>94.19</v>
      </c>
      <c r="O268" s="142">
        <v>26.1</v>
      </c>
      <c r="P268" s="142">
        <v>446.44</v>
      </c>
      <c r="Q268" s="142">
        <v>0.95</v>
      </c>
      <c r="R268" s="143">
        <v>5.34</v>
      </c>
      <c r="S268" s="143">
        <v>4.8</v>
      </c>
      <c r="T268" s="142">
        <v>0.03</v>
      </c>
    </row>
    <row r="269" spans="1:20" s="1" customFormat="1" ht="33" x14ac:dyDescent="0.3">
      <c r="A269" s="89" t="s">
        <v>247</v>
      </c>
      <c r="B269" s="115" t="s">
        <v>636</v>
      </c>
      <c r="C269" s="137">
        <v>105</v>
      </c>
      <c r="D269" s="142">
        <v>18.95</v>
      </c>
      <c r="E269" s="142">
        <v>15.16</v>
      </c>
      <c r="F269" s="143">
        <v>1.27</v>
      </c>
      <c r="G269" s="142">
        <v>218.14</v>
      </c>
      <c r="H269" s="142">
        <v>7.0000000000000007E-2</v>
      </c>
      <c r="I269" s="142">
        <v>0.18000000000000002</v>
      </c>
      <c r="J269" s="143">
        <v>1.2</v>
      </c>
      <c r="K269" s="141">
        <v>22.5</v>
      </c>
      <c r="L269" s="141">
        <v>7.0000000000000007E-2</v>
      </c>
      <c r="M269" s="142">
        <v>16.96</v>
      </c>
      <c r="N269" s="142">
        <v>180.28</v>
      </c>
      <c r="O269" s="142">
        <v>29.240000000000002</v>
      </c>
      <c r="P269" s="142">
        <v>359.38</v>
      </c>
      <c r="Q269" s="142">
        <v>1.28</v>
      </c>
      <c r="R269" s="142">
        <v>26.92</v>
      </c>
      <c r="S269" s="142">
        <v>7.98</v>
      </c>
      <c r="T269" s="142">
        <v>7.0000000000000007E-2</v>
      </c>
    </row>
    <row r="270" spans="1:20" s="1" customFormat="1" x14ac:dyDescent="0.3">
      <c r="A270" s="89" t="s">
        <v>530</v>
      </c>
      <c r="B270" s="115" t="s">
        <v>441</v>
      </c>
      <c r="C270" s="137">
        <v>180</v>
      </c>
      <c r="D270" s="142">
        <v>7.26</v>
      </c>
      <c r="E270" s="142">
        <v>5.59</v>
      </c>
      <c r="F270" s="142">
        <v>40.590000000000003</v>
      </c>
      <c r="G270" s="142">
        <v>243.02</v>
      </c>
      <c r="H270" s="142">
        <v>0.27</v>
      </c>
      <c r="I270" s="143">
        <v>0.1</v>
      </c>
      <c r="J270" s="143">
        <v>26.5</v>
      </c>
      <c r="K270" s="142">
        <v>97.36</v>
      </c>
      <c r="L270" s="142">
        <v>7.0000000000000007E-2</v>
      </c>
      <c r="M270" s="142">
        <v>29.64</v>
      </c>
      <c r="N270" s="142">
        <v>152.69</v>
      </c>
      <c r="O270" s="142">
        <v>57.25</v>
      </c>
      <c r="P270" s="142">
        <v>272.57</v>
      </c>
      <c r="Q270" s="142">
        <v>2.0499999999999998</v>
      </c>
      <c r="R270" s="142">
        <v>1.77</v>
      </c>
      <c r="S270" s="142">
        <v>4.01</v>
      </c>
      <c r="T270" s="142">
        <v>0.03</v>
      </c>
    </row>
    <row r="271" spans="1:20" s="1" customFormat="1" x14ac:dyDescent="0.3">
      <c r="A271" s="90" t="s">
        <v>217</v>
      </c>
      <c r="B271" s="115" t="s">
        <v>59</v>
      </c>
      <c r="C271" s="137">
        <v>200</v>
      </c>
      <c r="D271" s="142">
        <v>0.16</v>
      </c>
      <c r="E271" s="142">
        <v>0.04</v>
      </c>
      <c r="F271" s="143">
        <v>13.1</v>
      </c>
      <c r="G271" s="142">
        <v>54.29</v>
      </c>
      <c r="H271" s="142">
        <v>0.01</v>
      </c>
      <c r="I271" s="142">
        <v>0.01</v>
      </c>
      <c r="J271" s="140">
        <v>3</v>
      </c>
      <c r="K271" s="143">
        <v>3.4</v>
      </c>
      <c r="L271" s="141"/>
      <c r="M271" s="142">
        <v>7.73</v>
      </c>
      <c r="N271" s="140">
        <v>6</v>
      </c>
      <c r="O271" s="143">
        <v>5.2</v>
      </c>
      <c r="P271" s="142">
        <v>51.53</v>
      </c>
      <c r="Q271" s="142">
        <v>0.13</v>
      </c>
      <c r="R271" s="142">
        <v>0.02</v>
      </c>
      <c r="S271" s="143">
        <v>0.4</v>
      </c>
      <c r="T271" s="141"/>
    </row>
    <row r="272" spans="1:20" s="1" customFormat="1" x14ac:dyDescent="0.3">
      <c r="A272" s="116"/>
      <c r="B272" s="115" t="s">
        <v>426</v>
      </c>
      <c r="C272" s="137">
        <v>90</v>
      </c>
      <c r="D272" s="142">
        <v>6.08</v>
      </c>
      <c r="E272" s="142">
        <v>4.09</v>
      </c>
      <c r="F272" s="142">
        <v>37.76</v>
      </c>
      <c r="G272" s="142">
        <v>215.28</v>
      </c>
      <c r="H272" s="142">
        <v>0.24</v>
      </c>
      <c r="I272" s="142">
        <v>0.09</v>
      </c>
      <c r="J272" s="141"/>
      <c r="K272" s="142">
        <v>3.84</v>
      </c>
      <c r="L272" s="141"/>
      <c r="M272" s="142">
        <v>123.34</v>
      </c>
      <c r="N272" s="142">
        <v>137.57</v>
      </c>
      <c r="O272" s="142">
        <v>57.76</v>
      </c>
      <c r="P272" s="142">
        <v>101.16</v>
      </c>
      <c r="Q272" s="143">
        <v>2.4</v>
      </c>
      <c r="R272" s="142">
        <v>7.12</v>
      </c>
      <c r="S272" s="142">
        <v>0.57999999999999996</v>
      </c>
      <c r="T272" s="141"/>
    </row>
    <row r="273" spans="1:20" s="1" customFormat="1" x14ac:dyDescent="0.3">
      <c r="A273" s="90" t="s">
        <v>198</v>
      </c>
      <c r="B273" s="115" t="s">
        <v>51</v>
      </c>
      <c r="C273" s="137">
        <v>100</v>
      </c>
      <c r="D273" s="143">
        <v>0.4</v>
      </c>
      <c r="E273" s="143">
        <v>0.3</v>
      </c>
      <c r="F273" s="143">
        <v>10.3</v>
      </c>
      <c r="G273" s="140">
        <v>47</v>
      </c>
      <c r="H273" s="142">
        <v>0.02</v>
      </c>
      <c r="I273" s="142">
        <v>0.03</v>
      </c>
      <c r="J273" s="140">
        <v>5</v>
      </c>
      <c r="K273" s="140">
        <v>2</v>
      </c>
      <c r="L273" s="141"/>
      <c r="M273" s="140">
        <v>19</v>
      </c>
      <c r="N273" s="140">
        <v>16</v>
      </c>
      <c r="O273" s="140">
        <v>12</v>
      </c>
      <c r="P273" s="140">
        <v>155</v>
      </c>
      <c r="Q273" s="143">
        <v>2.2999999999999998</v>
      </c>
      <c r="R273" s="143">
        <v>0.1</v>
      </c>
      <c r="S273" s="140">
        <v>1</v>
      </c>
      <c r="T273" s="142">
        <v>0.01</v>
      </c>
    </row>
    <row r="274" spans="1:20" s="1" customFormat="1" x14ac:dyDescent="0.3">
      <c r="A274" s="183" t="s">
        <v>49</v>
      </c>
      <c r="B274" s="184"/>
      <c r="C274" s="137">
        <f>SUM(C267:C273)</f>
        <v>1050</v>
      </c>
      <c r="D274" s="142">
        <v>40.74</v>
      </c>
      <c r="E274" s="142">
        <v>39.020000000000003</v>
      </c>
      <c r="F274" s="142">
        <v>122.18</v>
      </c>
      <c r="G274" s="142">
        <v>1012.65</v>
      </c>
      <c r="H274" s="142">
        <v>0.76</v>
      </c>
      <c r="I274" s="142">
        <v>0.56000000000000005</v>
      </c>
      <c r="J274" s="142">
        <v>66.040000000000006</v>
      </c>
      <c r="K274" s="142">
        <v>357.84</v>
      </c>
      <c r="L274" s="142">
        <v>0.15</v>
      </c>
      <c r="M274" s="142">
        <v>261.23</v>
      </c>
      <c r="N274" s="142">
        <v>629.15</v>
      </c>
      <c r="O274" s="142">
        <v>206.23</v>
      </c>
      <c r="P274" s="142">
        <v>1613.67</v>
      </c>
      <c r="Q274" s="142">
        <v>10.44</v>
      </c>
      <c r="R274" s="142">
        <v>42.02</v>
      </c>
      <c r="S274" s="142">
        <v>22.96</v>
      </c>
      <c r="T274" s="142">
        <v>0.15</v>
      </c>
    </row>
    <row r="275" spans="1:20" s="1" customFormat="1" x14ac:dyDescent="0.3">
      <c r="A275" s="180" t="s">
        <v>14</v>
      </c>
      <c r="B275" s="180"/>
      <c r="C275" s="180"/>
      <c r="D275" s="180"/>
      <c r="E275" s="180"/>
      <c r="F275" s="180"/>
      <c r="G275" s="180"/>
      <c r="H275" s="180"/>
      <c r="I275" s="180"/>
      <c r="J275" s="180"/>
      <c r="K275" s="180"/>
      <c r="L275" s="180"/>
      <c r="M275" s="180"/>
      <c r="N275" s="180"/>
      <c r="O275" s="180"/>
      <c r="P275" s="180"/>
      <c r="Q275" s="180"/>
      <c r="R275" s="180"/>
      <c r="S275" s="180"/>
      <c r="T275" s="180"/>
    </row>
    <row r="276" spans="1:20" s="1" customFormat="1" x14ac:dyDescent="0.3">
      <c r="A276" s="90" t="s">
        <v>531</v>
      </c>
      <c r="B276" s="115" t="s">
        <v>443</v>
      </c>
      <c r="C276" s="137">
        <v>75</v>
      </c>
      <c r="D276" s="142">
        <v>1.82</v>
      </c>
      <c r="E276" s="142">
        <v>0.03</v>
      </c>
      <c r="F276" s="142">
        <v>5.96</v>
      </c>
      <c r="G276" s="142">
        <v>31.73</v>
      </c>
      <c r="H276" s="141"/>
      <c r="I276" s="141"/>
      <c r="J276" s="142">
        <v>1.35</v>
      </c>
      <c r="K276" s="142">
        <v>1.53</v>
      </c>
      <c r="L276" s="141"/>
      <c r="M276" s="142">
        <v>3.48</v>
      </c>
      <c r="N276" s="143">
        <v>2.7</v>
      </c>
      <c r="O276" s="142">
        <v>2.34</v>
      </c>
      <c r="P276" s="142">
        <v>23.19</v>
      </c>
      <c r="Q276" s="142">
        <v>0.06</v>
      </c>
      <c r="R276" s="142">
        <v>0.01</v>
      </c>
      <c r="S276" s="142">
        <v>0.18</v>
      </c>
      <c r="T276" s="141"/>
    </row>
    <row r="277" spans="1:20" s="1" customFormat="1" x14ac:dyDescent="0.3">
      <c r="A277" s="116"/>
      <c r="B277" s="115" t="s">
        <v>176</v>
      </c>
      <c r="C277" s="137">
        <v>200</v>
      </c>
      <c r="D277" s="143">
        <v>5.8</v>
      </c>
      <c r="E277" s="140">
        <v>5</v>
      </c>
      <c r="F277" s="143">
        <v>8.1999999999999993</v>
      </c>
      <c r="G277" s="140">
        <v>106</v>
      </c>
      <c r="H277" s="142">
        <v>0.06</v>
      </c>
      <c r="I277" s="142">
        <v>0.26</v>
      </c>
      <c r="J277" s="143">
        <v>1.6</v>
      </c>
      <c r="K277" s="140">
        <v>44</v>
      </c>
      <c r="L277" s="142">
        <v>0.06</v>
      </c>
      <c r="M277" s="140">
        <v>236</v>
      </c>
      <c r="N277" s="140">
        <v>192</v>
      </c>
      <c r="O277" s="140">
        <v>32</v>
      </c>
      <c r="P277" s="140">
        <v>288</v>
      </c>
      <c r="Q277" s="143">
        <v>0.2</v>
      </c>
      <c r="R277" s="140">
        <v>4</v>
      </c>
      <c r="S277" s="140">
        <v>18</v>
      </c>
      <c r="T277" s="142">
        <v>0.04</v>
      </c>
    </row>
    <row r="278" spans="1:20" s="1" customFormat="1" x14ac:dyDescent="0.3">
      <c r="A278" s="89" t="s">
        <v>198</v>
      </c>
      <c r="B278" s="115" t="s">
        <v>57</v>
      </c>
      <c r="C278" s="137">
        <v>100</v>
      </c>
      <c r="D278" s="143">
        <v>0.6</v>
      </c>
      <c r="E278" s="143">
        <v>0.6</v>
      </c>
      <c r="F278" s="143">
        <v>15.4</v>
      </c>
      <c r="G278" s="140">
        <v>72</v>
      </c>
      <c r="H278" s="142">
        <v>0.05</v>
      </c>
      <c r="I278" s="142">
        <v>0.02</v>
      </c>
      <c r="J278" s="140">
        <v>6</v>
      </c>
      <c r="K278" s="140">
        <v>5</v>
      </c>
      <c r="L278" s="141"/>
      <c r="M278" s="140">
        <v>30</v>
      </c>
      <c r="N278" s="140">
        <v>22</v>
      </c>
      <c r="O278" s="140">
        <v>17</v>
      </c>
      <c r="P278" s="140">
        <v>225</v>
      </c>
      <c r="Q278" s="143">
        <v>0.6</v>
      </c>
      <c r="R278" s="143">
        <v>0.1</v>
      </c>
      <c r="S278" s="140">
        <v>8</v>
      </c>
      <c r="T278" s="142">
        <v>0.01</v>
      </c>
    </row>
    <row r="279" spans="1:20" s="1" customFormat="1" x14ac:dyDescent="0.3">
      <c r="A279" s="183" t="s">
        <v>73</v>
      </c>
      <c r="B279" s="184"/>
      <c r="C279" s="137">
        <f>SUM(C276:C278)</f>
        <v>375</v>
      </c>
      <c r="D279" s="142">
        <v>8.2200000000000006</v>
      </c>
      <c r="E279" s="142">
        <v>5.63</v>
      </c>
      <c r="F279" s="142">
        <v>29.56</v>
      </c>
      <c r="G279" s="142">
        <v>209.73</v>
      </c>
      <c r="H279" s="142">
        <v>0.11</v>
      </c>
      <c r="I279" s="142">
        <v>0.28000000000000003</v>
      </c>
      <c r="J279" s="142">
        <v>8.9499999999999993</v>
      </c>
      <c r="K279" s="142">
        <v>50.53</v>
      </c>
      <c r="L279" s="142">
        <v>0.06</v>
      </c>
      <c r="M279" s="142">
        <v>269.48</v>
      </c>
      <c r="N279" s="143">
        <v>216.7</v>
      </c>
      <c r="O279" s="142">
        <v>51.34</v>
      </c>
      <c r="P279" s="142">
        <v>536.19000000000005</v>
      </c>
      <c r="Q279" s="142">
        <v>0.86</v>
      </c>
      <c r="R279" s="142">
        <v>4.1100000000000003</v>
      </c>
      <c r="S279" s="142">
        <v>26.18</v>
      </c>
      <c r="T279" s="142">
        <v>0.05</v>
      </c>
    </row>
    <row r="280" spans="1:20" s="1" customFormat="1" x14ac:dyDescent="0.3">
      <c r="A280" s="183" t="s">
        <v>50</v>
      </c>
      <c r="B280" s="184"/>
      <c r="C280" s="137">
        <f>C265+C274+C279</f>
        <v>2085</v>
      </c>
      <c r="D280" s="142">
        <v>70.94</v>
      </c>
      <c r="E280" s="142">
        <v>68.930000000000007</v>
      </c>
      <c r="F280" s="142">
        <v>249.85</v>
      </c>
      <c r="G280" s="142">
        <v>1929.32</v>
      </c>
      <c r="H280" s="142">
        <v>1.19</v>
      </c>
      <c r="I280" s="142">
        <v>1.39</v>
      </c>
      <c r="J280" s="142">
        <v>89.66</v>
      </c>
      <c r="K280" s="142">
        <v>650.87</v>
      </c>
      <c r="L280" s="142">
        <v>1.47</v>
      </c>
      <c r="M280" s="142">
        <v>983.44</v>
      </c>
      <c r="N280" s="142">
        <v>1329.93</v>
      </c>
      <c r="O280" s="142">
        <v>364.09</v>
      </c>
      <c r="P280" s="142">
        <v>2842.89</v>
      </c>
      <c r="Q280" s="142">
        <v>17.84</v>
      </c>
      <c r="R280" s="142">
        <v>75.98</v>
      </c>
      <c r="S280" s="142">
        <v>73.290000000000006</v>
      </c>
      <c r="T280" s="142">
        <v>0.28999999999999998</v>
      </c>
    </row>
    <row r="281" spans="1:20" s="1" customFormat="1" x14ac:dyDescent="0.3">
      <c r="A281" s="118"/>
      <c r="B281" s="125"/>
      <c r="C281" s="138"/>
      <c r="D281" s="119"/>
      <c r="E281" s="119"/>
      <c r="F281" s="119"/>
      <c r="G281" s="119"/>
      <c r="H281" s="119"/>
      <c r="I281" s="119"/>
      <c r="J281" s="119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</row>
    <row r="282" spans="1:20" s="1" customFormat="1" x14ac:dyDescent="0.3">
      <c r="A282" s="171"/>
      <c r="B282" s="171"/>
      <c r="C282" s="171"/>
      <c r="D282" s="171"/>
      <c r="E282" s="171"/>
      <c r="F282" s="171"/>
      <c r="G282" s="171"/>
      <c r="H282" s="171"/>
      <c r="I282" s="171"/>
      <c r="J282" s="171"/>
      <c r="K282" s="171"/>
      <c r="L282" s="171"/>
      <c r="M282" s="171"/>
      <c r="N282" s="171"/>
      <c r="O282" s="171"/>
      <c r="P282" s="171"/>
      <c r="Q282" s="171"/>
      <c r="R282" s="171"/>
      <c r="S282" s="171"/>
      <c r="T282" s="171"/>
    </row>
    <row r="283" spans="1:20" s="1" customFormat="1" x14ac:dyDescent="0.3">
      <c r="A283" s="172"/>
      <c r="B283" s="172"/>
      <c r="C283" s="138"/>
      <c r="D283" s="120"/>
      <c r="E283" s="121"/>
      <c r="F283" s="119"/>
      <c r="G283" s="119"/>
      <c r="H283" s="120"/>
      <c r="I283" s="120"/>
      <c r="J283" s="120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</row>
    <row r="284" spans="1:20" s="1" customFormat="1" x14ac:dyDescent="0.3">
      <c r="A284" s="173"/>
      <c r="B284" s="173"/>
      <c r="C284" s="138"/>
      <c r="D284" s="120"/>
      <c r="E284" s="119"/>
      <c r="F284" s="119"/>
      <c r="G284" s="119"/>
      <c r="H284" s="120"/>
      <c r="I284" s="120"/>
      <c r="J284" s="120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</row>
    <row r="285" spans="1:20" s="1" customFormat="1" x14ac:dyDescent="0.3">
      <c r="A285" s="174" t="s">
        <v>27</v>
      </c>
      <c r="B285" s="174" t="s">
        <v>28</v>
      </c>
      <c r="C285" s="174" t="s">
        <v>511</v>
      </c>
      <c r="D285" s="181" t="s">
        <v>30</v>
      </c>
      <c r="E285" s="181"/>
      <c r="F285" s="181"/>
      <c r="G285" s="174" t="s">
        <v>512</v>
      </c>
      <c r="H285" s="181" t="s">
        <v>32</v>
      </c>
      <c r="I285" s="181"/>
      <c r="J285" s="181"/>
      <c r="K285" s="181"/>
      <c r="L285" s="181"/>
      <c r="M285" s="181" t="s">
        <v>33</v>
      </c>
      <c r="N285" s="181"/>
      <c r="O285" s="181"/>
      <c r="P285" s="181"/>
      <c r="Q285" s="181"/>
      <c r="R285" s="181"/>
      <c r="S285" s="181"/>
      <c r="T285" s="181"/>
    </row>
    <row r="286" spans="1:20" s="1" customFormat="1" x14ac:dyDescent="0.3">
      <c r="A286" s="175"/>
      <c r="B286" s="176"/>
      <c r="C286" s="175"/>
      <c r="D286" s="114" t="s">
        <v>34</v>
      </c>
      <c r="E286" s="114" t="s">
        <v>35</v>
      </c>
      <c r="F286" s="114" t="s">
        <v>36</v>
      </c>
      <c r="G286" s="175"/>
      <c r="H286" s="114" t="s">
        <v>37</v>
      </c>
      <c r="I286" s="114" t="s">
        <v>513</v>
      </c>
      <c r="J286" s="114" t="s">
        <v>514</v>
      </c>
      <c r="K286" s="114" t="s">
        <v>515</v>
      </c>
      <c r="L286" s="114" t="s">
        <v>516</v>
      </c>
      <c r="M286" s="114" t="s">
        <v>38</v>
      </c>
      <c r="N286" s="114" t="s">
        <v>39</v>
      </c>
      <c r="O286" s="114" t="s">
        <v>40</v>
      </c>
      <c r="P286" s="114" t="s">
        <v>517</v>
      </c>
      <c r="Q286" s="114" t="s">
        <v>41</v>
      </c>
      <c r="R286" s="114" t="s">
        <v>378</v>
      </c>
      <c r="S286" s="114" t="s">
        <v>377</v>
      </c>
      <c r="T286" s="114" t="s">
        <v>379</v>
      </c>
    </row>
    <row r="287" spans="1:20" s="1" customFormat="1" x14ac:dyDescent="0.3">
      <c r="A287" s="88">
        <v>1</v>
      </c>
      <c r="B287" s="124">
        <v>2</v>
      </c>
      <c r="C287" s="137">
        <v>3</v>
      </c>
      <c r="D287" s="88">
        <v>4</v>
      </c>
      <c r="E287" s="88">
        <v>5</v>
      </c>
      <c r="F287" s="88">
        <v>6</v>
      </c>
      <c r="G287" s="88">
        <v>7</v>
      </c>
      <c r="H287" s="88">
        <v>8</v>
      </c>
      <c r="I287" s="88">
        <v>9</v>
      </c>
      <c r="J287" s="88">
        <v>10</v>
      </c>
      <c r="K287" s="88">
        <v>11</v>
      </c>
      <c r="L287" s="88">
        <v>12</v>
      </c>
      <c r="M287" s="88">
        <v>13</v>
      </c>
      <c r="N287" s="88">
        <v>14</v>
      </c>
      <c r="O287" s="88">
        <v>15</v>
      </c>
      <c r="P287" s="88">
        <v>16</v>
      </c>
      <c r="Q287" s="88">
        <v>17</v>
      </c>
      <c r="R287" s="88">
        <v>18</v>
      </c>
      <c r="S287" s="88">
        <v>19</v>
      </c>
      <c r="T287" s="88">
        <v>20</v>
      </c>
    </row>
    <row r="288" spans="1:20" s="1" customFormat="1" x14ac:dyDescent="0.3">
      <c r="A288" s="180" t="s">
        <v>548</v>
      </c>
      <c r="B288" s="180"/>
      <c r="C288" s="180"/>
      <c r="D288" s="180"/>
      <c r="E288" s="180"/>
      <c r="F288" s="180"/>
      <c r="G288" s="180"/>
      <c r="H288" s="180"/>
      <c r="I288" s="180"/>
      <c r="J288" s="180"/>
      <c r="K288" s="180"/>
      <c r="L288" s="180"/>
      <c r="M288" s="180"/>
      <c r="N288" s="180"/>
      <c r="O288" s="180"/>
      <c r="P288" s="180"/>
      <c r="Q288" s="180"/>
      <c r="R288" s="180"/>
      <c r="S288" s="180"/>
      <c r="T288" s="180"/>
    </row>
    <row r="289" spans="1:20" s="1" customFormat="1" x14ac:dyDescent="0.3">
      <c r="A289" s="180" t="s">
        <v>42</v>
      </c>
      <c r="B289" s="180"/>
      <c r="C289" s="180"/>
      <c r="D289" s="180"/>
      <c r="E289" s="180"/>
      <c r="F289" s="180"/>
      <c r="G289" s="180"/>
      <c r="H289" s="180"/>
      <c r="I289" s="180"/>
      <c r="J289" s="180"/>
      <c r="K289" s="180"/>
      <c r="L289" s="180"/>
      <c r="M289" s="180"/>
      <c r="N289" s="180"/>
      <c r="O289" s="180"/>
      <c r="P289" s="180"/>
      <c r="Q289" s="180"/>
      <c r="R289" s="180"/>
      <c r="S289" s="180"/>
      <c r="T289" s="180"/>
    </row>
    <row r="290" spans="1:20" s="1" customFormat="1" x14ac:dyDescent="0.3">
      <c r="A290" s="90" t="s">
        <v>529</v>
      </c>
      <c r="B290" s="115" t="s">
        <v>635</v>
      </c>
      <c r="C290" s="137">
        <v>105</v>
      </c>
      <c r="D290" s="142">
        <v>14.43</v>
      </c>
      <c r="E290" s="142">
        <v>18.87</v>
      </c>
      <c r="F290" s="142">
        <v>9.82</v>
      </c>
      <c r="G290" s="142">
        <v>267.98</v>
      </c>
      <c r="H290" s="142">
        <v>0.39</v>
      </c>
      <c r="I290" s="142">
        <v>0.16</v>
      </c>
      <c r="J290" s="143">
        <v>9.1</v>
      </c>
      <c r="K290" s="143">
        <v>23.7</v>
      </c>
      <c r="L290" s="141">
        <v>7.0000000000000007E-2</v>
      </c>
      <c r="M290" s="142">
        <v>16.86</v>
      </c>
      <c r="N290" s="142">
        <v>165.37</v>
      </c>
      <c r="O290" s="142">
        <v>31.990000000000002</v>
      </c>
      <c r="P290" s="142">
        <v>478.26</v>
      </c>
      <c r="Q290" s="142">
        <v>1.36</v>
      </c>
      <c r="R290" s="142">
        <v>12.100000000000001</v>
      </c>
      <c r="S290" s="142">
        <v>7.88</v>
      </c>
      <c r="T290" s="142">
        <v>7.0000000000000007E-2</v>
      </c>
    </row>
    <row r="291" spans="1:20" s="1" customFormat="1" x14ac:dyDescent="0.3">
      <c r="A291" s="90" t="s">
        <v>250</v>
      </c>
      <c r="B291" s="115" t="s">
        <v>177</v>
      </c>
      <c r="C291" s="137">
        <v>180</v>
      </c>
      <c r="D291" s="143">
        <v>5.4</v>
      </c>
      <c r="E291" s="142">
        <v>3.08</v>
      </c>
      <c r="F291" s="142">
        <v>44.01</v>
      </c>
      <c r="G291" s="142">
        <v>225.88</v>
      </c>
      <c r="H291" s="142">
        <v>0.32</v>
      </c>
      <c r="I291" s="142">
        <v>0.19</v>
      </c>
      <c r="J291" s="140">
        <v>54</v>
      </c>
      <c r="K291" s="143">
        <v>8.1</v>
      </c>
      <c r="L291" s="141"/>
      <c r="M291" s="142">
        <v>29.21</v>
      </c>
      <c r="N291" s="142">
        <v>157.09</v>
      </c>
      <c r="O291" s="142">
        <v>62.23</v>
      </c>
      <c r="P291" s="142">
        <v>1533.65</v>
      </c>
      <c r="Q291" s="142">
        <v>2.4500000000000002</v>
      </c>
      <c r="R291" s="142">
        <v>0.73</v>
      </c>
      <c r="S291" s="143">
        <v>13.5</v>
      </c>
      <c r="T291" s="142">
        <v>0.08</v>
      </c>
    </row>
    <row r="292" spans="1:20" s="1" customFormat="1" x14ac:dyDescent="0.3">
      <c r="A292" s="89" t="s">
        <v>413</v>
      </c>
      <c r="B292" s="115" t="s">
        <v>55</v>
      </c>
      <c r="C292" s="137">
        <v>200</v>
      </c>
      <c r="D292" s="142">
        <v>0.25</v>
      </c>
      <c r="E292" s="142">
        <v>0.06</v>
      </c>
      <c r="F292" s="142">
        <v>11.62</v>
      </c>
      <c r="G292" s="142">
        <v>48.63</v>
      </c>
      <c r="H292" s="141"/>
      <c r="I292" s="142">
        <v>0.01</v>
      </c>
      <c r="J292" s="142">
        <v>1.1499999999999999</v>
      </c>
      <c r="K292" s="142">
        <v>1.06</v>
      </c>
      <c r="L292" s="141"/>
      <c r="M292" s="142">
        <v>7.03</v>
      </c>
      <c r="N292" s="142">
        <v>9.36</v>
      </c>
      <c r="O292" s="142">
        <v>4.8899999999999997</v>
      </c>
      <c r="P292" s="142">
        <v>31.43</v>
      </c>
      <c r="Q292" s="142">
        <v>0.88</v>
      </c>
      <c r="R292" s="141"/>
      <c r="S292" s="141"/>
      <c r="T292" s="141"/>
    </row>
    <row r="293" spans="1:20" s="1" customFormat="1" x14ac:dyDescent="0.3">
      <c r="A293" s="116"/>
      <c r="B293" s="115" t="s">
        <v>426</v>
      </c>
      <c r="C293" s="137">
        <v>40</v>
      </c>
      <c r="D293" s="142">
        <v>2.99</v>
      </c>
      <c r="E293" s="142">
        <v>1.79</v>
      </c>
      <c r="F293" s="143">
        <v>18.399999999999999</v>
      </c>
      <c r="G293" s="142">
        <v>103.03</v>
      </c>
      <c r="H293" s="142">
        <v>0.12</v>
      </c>
      <c r="I293" s="142">
        <v>0.05</v>
      </c>
      <c r="J293" s="141"/>
      <c r="K293" s="142">
        <v>1.74</v>
      </c>
      <c r="L293" s="141"/>
      <c r="M293" s="142">
        <v>54.52</v>
      </c>
      <c r="N293" s="142">
        <v>66.16</v>
      </c>
      <c r="O293" s="142">
        <v>26.16</v>
      </c>
      <c r="P293" s="143">
        <v>47.9</v>
      </c>
      <c r="Q293" s="142">
        <v>1.1399999999999999</v>
      </c>
      <c r="R293" s="142">
        <v>3.24</v>
      </c>
      <c r="S293" s="142">
        <v>0.25</v>
      </c>
      <c r="T293" s="141"/>
    </row>
    <row r="294" spans="1:20" s="1" customFormat="1" x14ac:dyDescent="0.3">
      <c r="A294" s="90" t="s">
        <v>198</v>
      </c>
      <c r="B294" s="115" t="s">
        <v>51</v>
      </c>
      <c r="C294" s="137">
        <v>100</v>
      </c>
      <c r="D294" s="143">
        <v>0.4</v>
      </c>
      <c r="E294" s="143">
        <v>0.3</v>
      </c>
      <c r="F294" s="143">
        <v>10.3</v>
      </c>
      <c r="G294" s="140">
        <v>47</v>
      </c>
      <c r="H294" s="142">
        <v>0.02</v>
      </c>
      <c r="I294" s="142">
        <v>0.03</v>
      </c>
      <c r="J294" s="140">
        <v>5</v>
      </c>
      <c r="K294" s="140">
        <v>2</v>
      </c>
      <c r="L294" s="141"/>
      <c r="M294" s="140">
        <v>19</v>
      </c>
      <c r="N294" s="140">
        <v>16</v>
      </c>
      <c r="O294" s="140">
        <v>12</v>
      </c>
      <c r="P294" s="140">
        <v>155</v>
      </c>
      <c r="Q294" s="143">
        <v>2.2999999999999998</v>
      </c>
      <c r="R294" s="143">
        <v>0.1</v>
      </c>
      <c r="S294" s="140">
        <v>1</v>
      </c>
      <c r="T294" s="142">
        <v>0.01</v>
      </c>
    </row>
    <row r="295" spans="1:20" s="1" customFormat="1" x14ac:dyDescent="0.3">
      <c r="A295" s="183" t="s">
        <v>46</v>
      </c>
      <c r="B295" s="184"/>
      <c r="C295" s="137">
        <f>SUM(C290:C294)</f>
        <v>625</v>
      </c>
      <c r="D295" s="142">
        <v>23.47</v>
      </c>
      <c r="E295" s="143">
        <v>24.1</v>
      </c>
      <c r="F295" s="142">
        <v>94.15</v>
      </c>
      <c r="G295" s="142">
        <v>692.52</v>
      </c>
      <c r="H295" s="142">
        <v>0.85</v>
      </c>
      <c r="I295" s="142">
        <v>0.44</v>
      </c>
      <c r="J295" s="142">
        <v>69.25</v>
      </c>
      <c r="K295" s="143">
        <v>36.6</v>
      </c>
      <c r="L295" s="142">
        <v>7.0000000000000007E-2</v>
      </c>
      <c r="M295" s="142">
        <v>126.62</v>
      </c>
      <c r="N295" s="142">
        <v>413.98</v>
      </c>
      <c r="O295" s="142">
        <v>137.27000000000001</v>
      </c>
      <c r="P295" s="142">
        <v>2246.2399999999998</v>
      </c>
      <c r="Q295" s="142">
        <v>8.1300000000000008</v>
      </c>
      <c r="R295" s="142">
        <v>16.170000000000002</v>
      </c>
      <c r="S295" s="142">
        <v>22.63</v>
      </c>
      <c r="T295" s="142">
        <v>0.16</v>
      </c>
    </row>
    <row r="296" spans="1:20" s="1" customFormat="1" x14ac:dyDescent="0.3">
      <c r="A296" s="180" t="s">
        <v>13</v>
      </c>
      <c r="B296" s="180"/>
      <c r="C296" s="180"/>
      <c r="D296" s="180"/>
      <c r="E296" s="180"/>
      <c r="F296" s="180"/>
      <c r="G296" s="180"/>
      <c r="H296" s="180"/>
      <c r="I296" s="180"/>
      <c r="J296" s="180"/>
      <c r="K296" s="180"/>
      <c r="L296" s="180"/>
      <c r="M296" s="180"/>
      <c r="N296" s="180"/>
      <c r="O296" s="180"/>
      <c r="P296" s="180"/>
      <c r="Q296" s="180"/>
      <c r="R296" s="180"/>
      <c r="S296" s="180"/>
      <c r="T296" s="180"/>
    </row>
    <row r="297" spans="1:20" s="1" customFormat="1" x14ac:dyDescent="0.3">
      <c r="A297" s="90" t="s">
        <v>251</v>
      </c>
      <c r="B297" s="115" t="s">
        <v>178</v>
      </c>
      <c r="C297" s="137">
        <v>100</v>
      </c>
      <c r="D297" s="143">
        <v>2.1</v>
      </c>
      <c r="E297" s="142">
        <v>5.18</v>
      </c>
      <c r="F297" s="142">
        <v>7.77</v>
      </c>
      <c r="G297" s="142">
        <v>86.35</v>
      </c>
      <c r="H297" s="142">
        <v>0.06</v>
      </c>
      <c r="I297" s="142">
        <v>0.06</v>
      </c>
      <c r="J297" s="142">
        <v>26.85</v>
      </c>
      <c r="K297" s="143">
        <v>276.5</v>
      </c>
      <c r="L297" s="141"/>
      <c r="M297" s="142">
        <v>39.42</v>
      </c>
      <c r="N297" s="142">
        <v>46.16</v>
      </c>
      <c r="O297" s="142">
        <v>20.440000000000001</v>
      </c>
      <c r="P297" s="143">
        <v>218.1</v>
      </c>
      <c r="Q297" s="142">
        <v>0.69</v>
      </c>
      <c r="R297" s="142">
        <v>0.59</v>
      </c>
      <c r="S297" s="142">
        <v>2.57</v>
      </c>
      <c r="T297" s="142">
        <v>0.02</v>
      </c>
    </row>
    <row r="298" spans="1:20" s="1" customFormat="1" ht="33" x14ac:dyDescent="0.3">
      <c r="A298" s="91" t="s">
        <v>234</v>
      </c>
      <c r="B298" s="115" t="s">
        <v>632</v>
      </c>
      <c r="C298" s="137">
        <v>265</v>
      </c>
      <c r="D298" s="142">
        <v>9.8000000000000007</v>
      </c>
      <c r="E298" s="142">
        <v>9.32</v>
      </c>
      <c r="F298" s="142">
        <v>19.36</v>
      </c>
      <c r="G298" s="142">
        <v>202.31</v>
      </c>
      <c r="H298" s="142">
        <v>0.19</v>
      </c>
      <c r="I298" s="142">
        <v>0.12</v>
      </c>
      <c r="J298" s="143">
        <v>12.700000000000001</v>
      </c>
      <c r="K298" s="143">
        <v>241.5</v>
      </c>
      <c r="L298" s="141">
        <v>0</v>
      </c>
      <c r="M298" s="142">
        <v>47.709999999999994</v>
      </c>
      <c r="N298" s="142">
        <v>182.65</v>
      </c>
      <c r="O298" s="142">
        <v>43.620000000000005</v>
      </c>
      <c r="P298" s="142">
        <v>624.07000000000005</v>
      </c>
      <c r="Q298" s="142">
        <v>2.46</v>
      </c>
      <c r="R298" s="142">
        <v>5.1899999999999995</v>
      </c>
      <c r="S298" s="142">
        <v>7.54</v>
      </c>
      <c r="T298" s="142">
        <v>0.05</v>
      </c>
    </row>
    <row r="299" spans="1:20" s="1" customFormat="1" ht="33" x14ac:dyDescent="0.3">
      <c r="A299" s="89" t="s">
        <v>549</v>
      </c>
      <c r="B299" s="115" t="s">
        <v>594</v>
      </c>
      <c r="C299" s="137">
        <v>105</v>
      </c>
      <c r="D299" s="142">
        <v>24.669999999999998</v>
      </c>
      <c r="E299" s="142">
        <v>12.75</v>
      </c>
      <c r="F299" s="141">
        <v>7.0000000000000007E-2</v>
      </c>
      <c r="G299" s="142">
        <v>220.26</v>
      </c>
      <c r="H299" s="142">
        <v>0.11</v>
      </c>
      <c r="I299" s="142">
        <v>0.26</v>
      </c>
      <c r="J299" s="141">
        <v>0</v>
      </c>
      <c r="K299" s="142">
        <v>31.25</v>
      </c>
      <c r="L299" s="141">
        <v>7.0000000000000007E-2</v>
      </c>
      <c r="M299" s="142">
        <v>10.69</v>
      </c>
      <c r="N299" s="142">
        <v>232.98</v>
      </c>
      <c r="O299" s="142">
        <v>28.82</v>
      </c>
      <c r="P299" s="142">
        <v>304.02</v>
      </c>
      <c r="Q299" s="142">
        <v>1.03</v>
      </c>
      <c r="R299" s="142">
        <v>28.68</v>
      </c>
      <c r="S299" s="141">
        <v>0</v>
      </c>
      <c r="T299" s="141">
        <v>0</v>
      </c>
    </row>
    <row r="300" spans="1:20" s="1" customFormat="1" x14ac:dyDescent="0.3">
      <c r="A300" s="116" t="s">
        <v>534</v>
      </c>
      <c r="B300" s="115" t="s">
        <v>448</v>
      </c>
      <c r="C300" s="137">
        <v>180</v>
      </c>
      <c r="D300" s="142">
        <v>6.47</v>
      </c>
      <c r="E300" s="142">
        <v>5.62</v>
      </c>
      <c r="F300" s="142">
        <v>23.76</v>
      </c>
      <c r="G300" s="142">
        <v>174.21</v>
      </c>
      <c r="H300" s="142">
        <v>0.24</v>
      </c>
      <c r="I300" s="142">
        <v>0.25</v>
      </c>
      <c r="J300" s="142">
        <v>102.75</v>
      </c>
      <c r="K300" s="142">
        <v>839.28</v>
      </c>
      <c r="L300" s="142">
        <v>0.05</v>
      </c>
      <c r="M300" s="142">
        <v>110.05</v>
      </c>
      <c r="N300" s="142">
        <v>170.45</v>
      </c>
      <c r="O300" s="142">
        <v>60.35</v>
      </c>
      <c r="P300" s="142">
        <v>928.95</v>
      </c>
      <c r="Q300" s="142">
        <v>2.3199999999999998</v>
      </c>
      <c r="R300" s="142">
        <v>2.06</v>
      </c>
      <c r="S300" s="142">
        <v>10.48</v>
      </c>
      <c r="T300" s="142">
        <v>0.06</v>
      </c>
    </row>
    <row r="301" spans="1:20" s="1" customFormat="1" x14ac:dyDescent="0.3">
      <c r="A301" s="90" t="s">
        <v>217</v>
      </c>
      <c r="B301" s="115" t="s">
        <v>84</v>
      </c>
      <c r="C301" s="137">
        <v>200</v>
      </c>
      <c r="D301" s="142">
        <v>0.14000000000000001</v>
      </c>
      <c r="E301" s="143">
        <v>0.1</v>
      </c>
      <c r="F301" s="142">
        <v>12.62</v>
      </c>
      <c r="G301" s="142">
        <v>53.09</v>
      </c>
      <c r="H301" s="141"/>
      <c r="I301" s="141"/>
      <c r="J301" s="140">
        <v>3</v>
      </c>
      <c r="K301" s="143">
        <v>1.6</v>
      </c>
      <c r="L301" s="141"/>
      <c r="M301" s="142">
        <v>5.33</v>
      </c>
      <c r="N301" s="143">
        <v>3.2</v>
      </c>
      <c r="O301" s="143">
        <v>1.4</v>
      </c>
      <c r="P301" s="142">
        <v>18.329999999999998</v>
      </c>
      <c r="Q301" s="142">
        <v>0.11</v>
      </c>
      <c r="R301" s="141"/>
      <c r="S301" s="141"/>
      <c r="T301" s="141"/>
    </row>
    <row r="302" spans="1:20" s="1" customFormat="1" x14ac:dyDescent="0.3">
      <c r="A302" s="116"/>
      <c r="B302" s="115" t="s">
        <v>426</v>
      </c>
      <c r="C302" s="137">
        <v>120</v>
      </c>
      <c r="D302" s="142">
        <v>8.06</v>
      </c>
      <c r="E302" s="142">
        <v>5.75</v>
      </c>
      <c r="F302" s="142">
        <v>49.27</v>
      </c>
      <c r="G302" s="143">
        <v>285.3</v>
      </c>
      <c r="H302" s="142">
        <v>0.32</v>
      </c>
      <c r="I302" s="142">
        <v>0.12</v>
      </c>
      <c r="J302" s="141"/>
      <c r="K302" s="142">
        <v>4.92</v>
      </c>
      <c r="L302" s="141"/>
      <c r="M302" s="142">
        <v>171.28</v>
      </c>
      <c r="N302" s="142">
        <v>183.32</v>
      </c>
      <c r="O302" s="142">
        <v>79.84</v>
      </c>
      <c r="P302" s="142">
        <v>132.84</v>
      </c>
      <c r="Q302" s="142">
        <v>3.22</v>
      </c>
      <c r="R302" s="142">
        <v>9.7100000000000009</v>
      </c>
      <c r="S302" s="142">
        <v>0.79</v>
      </c>
      <c r="T302" s="141"/>
    </row>
    <row r="303" spans="1:20" s="1" customFormat="1" x14ac:dyDescent="0.3">
      <c r="A303" s="90" t="s">
        <v>198</v>
      </c>
      <c r="B303" s="115" t="s">
        <v>45</v>
      </c>
      <c r="C303" s="137">
        <v>100</v>
      </c>
      <c r="D303" s="143">
        <v>0.4</v>
      </c>
      <c r="E303" s="143">
        <v>0.4</v>
      </c>
      <c r="F303" s="143">
        <v>9.8000000000000007</v>
      </c>
      <c r="G303" s="140">
        <v>47</v>
      </c>
      <c r="H303" s="142">
        <v>0.03</v>
      </c>
      <c r="I303" s="142">
        <v>0.02</v>
      </c>
      <c r="J303" s="140">
        <v>10</v>
      </c>
      <c r="K303" s="140">
        <v>5</v>
      </c>
      <c r="L303" s="141"/>
      <c r="M303" s="140">
        <v>16</v>
      </c>
      <c r="N303" s="140">
        <v>11</v>
      </c>
      <c r="O303" s="140">
        <v>9</v>
      </c>
      <c r="P303" s="140">
        <v>278</v>
      </c>
      <c r="Q303" s="143">
        <v>2.2000000000000002</v>
      </c>
      <c r="R303" s="143">
        <v>0.3</v>
      </c>
      <c r="S303" s="140">
        <v>2</v>
      </c>
      <c r="T303" s="142">
        <v>0.01</v>
      </c>
    </row>
    <row r="304" spans="1:20" s="1" customFormat="1" x14ac:dyDescent="0.3">
      <c r="A304" s="183" t="s">
        <v>49</v>
      </c>
      <c r="B304" s="184"/>
      <c r="C304" s="137">
        <f>SUM(C297:C303)</f>
        <v>1070</v>
      </c>
      <c r="D304" s="142">
        <v>51.64</v>
      </c>
      <c r="E304" s="142">
        <v>39.119999999999997</v>
      </c>
      <c r="F304" s="142">
        <v>122.65</v>
      </c>
      <c r="G304" s="142">
        <v>1068.52</v>
      </c>
      <c r="H304" s="142">
        <v>0.95</v>
      </c>
      <c r="I304" s="142">
        <v>0.83</v>
      </c>
      <c r="J304" s="143">
        <v>155.30000000000001</v>
      </c>
      <c r="K304" s="142">
        <v>1400.05</v>
      </c>
      <c r="L304" s="142">
        <v>0.12</v>
      </c>
      <c r="M304" s="142">
        <v>400.48</v>
      </c>
      <c r="N304" s="142">
        <v>829.76</v>
      </c>
      <c r="O304" s="142">
        <v>243.47</v>
      </c>
      <c r="P304" s="142">
        <v>2504.31</v>
      </c>
      <c r="Q304" s="142">
        <v>12.03</v>
      </c>
      <c r="R304" s="142">
        <v>46.53</v>
      </c>
      <c r="S304" s="142">
        <v>23.38</v>
      </c>
      <c r="T304" s="142">
        <v>0.14000000000000001</v>
      </c>
    </row>
    <row r="305" spans="1:20" s="1" customFormat="1" x14ac:dyDescent="0.3">
      <c r="A305" s="180" t="s">
        <v>14</v>
      </c>
      <c r="B305" s="180"/>
      <c r="C305" s="180"/>
      <c r="D305" s="180"/>
      <c r="E305" s="180"/>
      <c r="F305" s="180"/>
      <c r="G305" s="180"/>
      <c r="H305" s="180"/>
      <c r="I305" s="180"/>
      <c r="J305" s="180"/>
      <c r="K305" s="180"/>
      <c r="L305" s="180"/>
      <c r="M305" s="180"/>
      <c r="N305" s="180"/>
      <c r="O305" s="180"/>
      <c r="P305" s="180"/>
      <c r="Q305" s="180"/>
      <c r="R305" s="180"/>
      <c r="S305" s="180"/>
      <c r="T305" s="180"/>
    </row>
    <row r="306" spans="1:20" s="1" customFormat="1" x14ac:dyDescent="0.3">
      <c r="A306" s="117"/>
      <c r="B306" s="115" t="s">
        <v>572</v>
      </c>
      <c r="C306" s="137">
        <v>50</v>
      </c>
      <c r="D306" s="142">
        <v>5.04</v>
      </c>
      <c r="E306" s="142">
        <v>8.91</v>
      </c>
      <c r="F306" s="143">
        <v>22.9</v>
      </c>
      <c r="G306" s="142">
        <v>192.81</v>
      </c>
      <c r="H306" s="142">
        <v>0.13</v>
      </c>
      <c r="I306" s="142">
        <v>0.09</v>
      </c>
      <c r="J306" s="142">
        <v>0.15</v>
      </c>
      <c r="K306" s="142">
        <v>39.590000000000003</v>
      </c>
      <c r="L306" s="142">
        <v>0.03</v>
      </c>
      <c r="M306" s="142">
        <v>45.16</v>
      </c>
      <c r="N306" s="142">
        <v>97.63</v>
      </c>
      <c r="O306" s="142">
        <v>17.73</v>
      </c>
      <c r="P306" s="142">
        <v>81.92</v>
      </c>
      <c r="Q306" s="142">
        <v>1.27</v>
      </c>
      <c r="R306" s="142">
        <v>1.86</v>
      </c>
      <c r="S306" s="142">
        <v>3.33</v>
      </c>
      <c r="T306" s="142">
        <v>0.01</v>
      </c>
    </row>
    <row r="307" spans="1:20" s="1" customFormat="1" x14ac:dyDescent="0.3">
      <c r="A307" s="89" t="s">
        <v>414</v>
      </c>
      <c r="B307" s="115" t="s">
        <v>52</v>
      </c>
      <c r="C307" s="137">
        <v>200</v>
      </c>
      <c r="D307" s="143">
        <v>0.3</v>
      </c>
      <c r="E307" s="142">
        <v>0.06</v>
      </c>
      <c r="F307" s="143">
        <v>12.5</v>
      </c>
      <c r="G307" s="142">
        <v>53.93</v>
      </c>
      <c r="H307" s="141"/>
      <c r="I307" s="142">
        <v>0.02</v>
      </c>
      <c r="J307" s="143">
        <v>30.1</v>
      </c>
      <c r="K307" s="142">
        <v>25.01</v>
      </c>
      <c r="L307" s="141"/>
      <c r="M307" s="142">
        <v>7.08</v>
      </c>
      <c r="N307" s="142">
        <v>8.75</v>
      </c>
      <c r="O307" s="142">
        <v>4.91</v>
      </c>
      <c r="P307" s="142">
        <v>26.63</v>
      </c>
      <c r="Q307" s="142">
        <v>0.94</v>
      </c>
      <c r="R307" s="141"/>
      <c r="S307" s="141"/>
      <c r="T307" s="141"/>
    </row>
    <row r="308" spans="1:20" s="1" customFormat="1" x14ac:dyDescent="0.3">
      <c r="A308" s="90" t="s">
        <v>198</v>
      </c>
      <c r="B308" s="115" t="s">
        <v>51</v>
      </c>
      <c r="C308" s="137">
        <v>100</v>
      </c>
      <c r="D308" s="143">
        <v>0.4</v>
      </c>
      <c r="E308" s="143">
        <v>0.3</v>
      </c>
      <c r="F308" s="143">
        <v>10.3</v>
      </c>
      <c r="G308" s="140">
        <v>47</v>
      </c>
      <c r="H308" s="142">
        <v>0.02</v>
      </c>
      <c r="I308" s="142">
        <v>0.03</v>
      </c>
      <c r="J308" s="140">
        <v>5</v>
      </c>
      <c r="K308" s="140">
        <v>2</v>
      </c>
      <c r="L308" s="141"/>
      <c r="M308" s="140">
        <v>19</v>
      </c>
      <c r="N308" s="140">
        <v>16</v>
      </c>
      <c r="O308" s="140">
        <v>12</v>
      </c>
      <c r="P308" s="140">
        <v>155</v>
      </c>
      <c r="Q308" s="143">
        <v>2.2999999999999998</v>
      </c>
      <c r="R308" s="143">
        <v>0.1</v>
      </c>
      <c r="S308" s="140">
        <v>1</v>
      </c>
      <c r="T308" s="142">
        <v>0.01</v>
      </c>
    </row>
    <row r="309" spans="1:20" s="1" customFormat="1" x14ac:dyDescent="0.3">
      <c r="A309" s="183" t="s">
        <v>73</v>
      </c>
      <c r="B309" s="184"/>
      <c r="C309" s="137">
        <f>SUM(C306:C308)</f>
        <v>350</v>
      </c>
      <c r="D309" s="142">
        <v>5.74</v>
      </c>
      <c r="E309" s="142">
        <v>9.27</v>
      </c>
      <c r="F309" s="143">
        <v>45.7</v>
      </c>
      <c r="G309" s="142">
        <v>293.74</v>
      </c>
      <c r="H309" s="142">
        <v>0.15</v>
      </c>
      <c r="I309" s="142">
        <v>0.14000000000000001</v>
      </c>
      <c r="J309" s="142">
        <v>35.25</v>
      </c>
      <c r="K309" s="143">
        <v>66.599999999999994</v>
      </c>
      <c r="L309" s="142">
        <v>0.03</v>
      </c>
      <c r="M309" s="142">
        <v>71.239999999999995</v>
      </c>
      <c r="N309" s="142">
        <v>122.38</v>
      </c>
      <c r="O309" s="142">
        <v>34.64</v>
      </c>
      <c r="P309" s="142">
        <v>263.55</v>
      </c>
      <c r="Q309" s="142">
        <v>4.51</v>
      </c>
      <c r="R309" s="142">
        <v>1.96</v>
      </c>
      <c r="S309" s="142">
        <v>4.33</v>
      </c>
      <c r="T309" s="142">
        <v>0.02</v>
      </c>
    </row>
    <row r="310" spans="1:20" s="1" customFormat="1" x14ac:dyDescent="0.3">
      <c r="A310" s="183" t="s">
        <v>50</v>
      </c>
      <c r="B310" s="184"/>
      <c r="C310" s="137">
        <f>C309+C304+C295</f>
        <v>2045</v>
      </c>
      <c r="D310" s="142">
        <v>80.849999999999994</v>
      </c>
      <c r="E310" s="142">
        <v>72.489999999999995</v>
      </c>
      <c r="F310" s="143">
        <v>262.5</v>
      </c>
      <c r="G310" s="142">
        <v>2054.7800000000002</v>
      </c>
      <c r="H310" s="142">
        <v>1.95</v>
      </c>
      <c r="I310" s="142">
        <v>1.41</v>
      </c>
      <c r="J310" s="143">
        <v>259.8</v>
      </c>
      <c r="K310" s="142">
        <v>1503.25</v>
      </c>
      <c r="L310" s="142">
        <v>0.22</v>
      </c>
      <c r="M310" s="142">
        <v>598.34</v>
      </c>
      <c r="N310" s="142">
        <v>1366.12</v>
      </c>
      <c r="O310" s="142">
        <v>415.38</v>
      </c>
      <c r="P310" s="143">
        <v>5014.1000000000004</v>
      </c>
      <c r="Q310" s="142">
        <v>24.67</v>
      </c>
      <c r="R310" s="142">
        <v>64.66</v>
      </c>
      <c r="S310" s="142">
        <v>50.34</v>
      </c>
      <c r="T310" s="142">
        <v>0.32</v>
      </c>
    </row>
    <row r="311" spans="1:20" s="1" customFormat="1" x14ac:dyDescent="0.3">
      <c r="A311" s="118"/>
      <c r="B311" s="125"/>
      <c r="C311" s="138"/>
      <c r="D311" s="119"/>
      <c r="E311" s="119"/>
      <c r="F311" s="119"/>
      <c r="G311" s="119"/>
      <c r="H311" s="119"/>
      <c r="I311" s="119"/>
      <c r="J311" s="119"/>
      <c r="K311" s="182"/>
      <c r="L311" s="182"/>
      <c r="M311" s="182"/>
      <c r="N311" s="182"/>
      <c r="O311" s="182"/>
      <c r="P311" s="182"/>
      <c r="Q311" s="182"/>
      <c r="R311" s="182"/>
      <c r="S311" s="182"/>
      <c r="T311" s="182"/>
    </row>
    <row r="312" spans="1:20" s="1" customFormat="1" x14ac:dyDescent="0.3">
      <c r="A312" s="171"/>
      <c r="B312" s="171"/>
      <c r="C312" s="171"/>
      <c r="D312" s="171"/>
      <c r="E312" s="171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  <c r="Q312" s="171"/>
      <c r="R312" s="171"/>
      <c r="S312" s="171"/>
      <c r="T312" s="171"/>
    </row>
    <row r="313" spans="1:20" s="1" customFormat="1" x14ac:dyDescent="0.3">
      <c r="A313" s="172"/>
      <c r="B313" s="172"/>
      <c r="C313" s="138"/>
      <c r="D313" s="120"/>
      <c r="E313" s="121"/>
      <c r="F313" s="119"/>
      <c r="G313" s="119"/>
      <c r="H313" s="120"/>
      <c r="I313" s="120"/>
      <c r="J313" s="120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</row>
    <row r="314" spans="1:20" s="1" customFormat="1" x14ac:dyDescent="0.3">
      <c r="A314" s="173"/>
      <c r="B314" s="173"/>
      <c r="C314" s="138"/>
      <c r="D314" s="120"/>
      <c r="E314" s="119"/>
      <c r="F314" s="119"/>
      <c r="G314" s="119"/>
      <c r="H314" s="120"/>
      <c r="I314" s="120"/>
      <c r="J314" s="120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</row>
    <row r="315" spans="1:20" s="1" customFormat="1" x14ac:dyDescent="0.3">
      <c r="A315" s="174" t="s">
        <v>27</v>
      </c>
      <c r="B315" s="174" t="s">
        <v>28</v>
      </c>
      <c r="C315" s="174" t="s">
        <v>511</v>
      </c>
      <c r="D315" s="181" t="s">
        <v>30</v>
      </c>
      <c r="E315" s="181"/>
      <c r="F315" s="181"/>
      <c r="G315" s="174" t="s">
        <v>512</v>
      </c>
      <c r="H315" s="181" t="s">
        <v>32</v>
      </c>
      <c r="I315" s="181"/>
      <c r="J315" s="181"/>
      <c r="K315" s="181"/>
      <c r="L315" s="181"/>
      <c r="M315" s="181" t="s">
        <v>33</v>
      </c>
      <c r="N315" s="181"/>
      <c r="O315" s="181"/>
      <c r="P315" s="181"/>
      <c r="Q315" s="181"/>
      <c r="R315" s="181"/>
      <c r="S315" s="181"/>
      <c r="T315" s="181"/>
    </row>
    <row r="316" spans="1:20" s="1" customFormat="1" x14ac:dyDescent="0.3">
      <c r="A316" s="175"/>
      <c r="B316" s="176"/>
      <c r="C316" s="175"/>
      <c r="D316" s="114" t="s">
        <v>34</v>
      </c>
      <c r="E316" s="114" t="s">
        <v>35</v>
      </c>
      <c r="F316" s="114" t="s">
        <v>36</v>
      </c>
      <c r="G316" s="175"/>
      <c r="H316" s="114" t="s">
        <v>37</v>
      </c>
      <c r="I316" s="114" t="s">
        <v>513</v>
      </c>
      <c r="J316" s="114" t="s">
        <v>514</v>
      </c>
      <c r="K316" s="114" t="s">
        <v>515</v>
      </c>
      <c r="L316" s="114" t="s">
        <v>516</v>
      </c>
      <c r="M316" s="114" t="s">
        <v>38</v>
      </c>
      <c r="N316" s="114" t="s">
        <v>39</v>
      </c>
      <c r="O316" s="114" t="s">
        <v>40</v>
      </c>
      <c r="P316" s="114" t="s">
        <v>517</v>
      </c>
      <c r="Q316" s="114" t="s">
        <v>41</v>
      </c>
      <c r="R316" s="114" t="s">
        <v>378</v>
      </c>
      <c r="S316" s="114" t="s">
        <v>377</v>
      </c>
      <c r="T316" s="114" t="s">
        <v>379</v>
      </c>
    </row>
    <row r="317" spans="1:20" s="1" customFormat="1" x14ac:dyDescent="0.3">
      <c r="A317" s="88">
        <v>1</v>
      </c>
      <c r="B317" s="124">
        <v>2</v>
      </c>
      <c r="C317" s="137">
        <v>3</v>
      </c>
      <c r="D317" s="88">
        <v>4</v>
      </c>
      <c r="E317" s="88">
        <v>5</v>
      </c>
      <c r="F317" s="88">
        <v>6</v>
      </c>
      <c r="G317" s="88">
        <v>7</v>
      </c>
      <c r="H317" s="88">
        <v>8</v>
      </c>
      <c r="I317" s="88">
        <v>9</v>
      </c>
      <c r="J317" s="88">
        <v>10</v>
      </c>
      <c r="K317" s="88">
        <v>11</v>
      </c>
      <c r="L317" s="88">
        <v>12</v>
      </c>
      <c r="M317" s="88">
        <v>13</v>
      </c>
      <c r="N317" s="88">
        <v>14</v>
      </c>
      <c r="O317" s="88">
        <v>15</v>
      </c>
      <c r="P317" s="88">
        <v>16</v>
      </c>
      <c r="Q317" s="88">
        <v>17</v>
      </c>
      <c r="R317" s="88">
        <v>18</v>
      </c>
      <c r="S317" s="88">
        <v>19</v>
      </c>
      <c r="T317" s="88">
        <v>20</v>
      </c>
    </row>
    <row r="318" spans="1:20" s="1" customFormat="1" x14ac:dyDescent="0.3">
      <c r="A318" s="180" t="s">
        <v>550</v>
      </c>
      <c r="B318" s="180"/>
      <c r="C318" s="180"/>
      <c r="D318" s="180"/>
      <c r="E318" s="180"/>
      <c r="F318" s="180"/>
      <c r="G318" s="180"/>
      <c r="H318" s="180"/>
      <c r="I318" s="180"/>
      <c r="J318" s="180"/>
      <c r="K318" s="180"/>
      <c r="L318" s="180"/>
      <c r="M318" s="180"/>
      <c r="N318" s="180"/>
      <c r="O318" s="180"/>
      <c r="P318" s="180"/>
      <c r="Q318" s="180"/>
      <c r="R318" s="180"/>
      <c r="S318" s="180"/>
      <c r="T318" s="180"/>
    </row>
    <row r="319" spans="1:20" s="1" customFormat="1" x14ac:dyDescent="0.3">
      <c r="A319" s="180" t="s">
        <v>42</v>
      </c>
      <c r="B319" s="180"/>
      <c r="C319" s="180"/>
      <c r="D319" s="180"/>
      <c r="E319" s="180"/>
      <c r="F319" s="180"/>
      <c r="G319" s="180"/>
      <c r="H319" s="180"/>
      <c r="I319" s="180"/>
      <c r="J319" s="180"/>
      <c r="K319" s="180"/>
      <c r="L319" s="180"/>
      <c r="M319" s="180"/>
      <c r="N319" s="180"/>
      <c r="O319" s="180"/>
      <c r="P319" s="180"/>
      <c r="Q319" s="180"/>
      <c r="R319" s="180"/>
      <c r="S319" s="180"/>
      <c r="T319" s="180"/>
    </row>
    <row r="320" spans="1:20" s="1" customFormat="1" x14ac:dyDescent="0.3">
      <c r="A320" s="90" t="s">
        <v>193</v>
      </c>
      <c r="B320" s="115" t="s">
        <v>43</v>
      </c>
      <c r="C320" s="137">
        <v>10</v>
      </c>
      <c r="D320" s="142">
        <v>0.08</v>
      </c>
      <c r="E320" s="142">
        <v>7.25</v>
      </c>
      <c r="F320" s="142">
        <v>0.13</v>
      </c>
      <c r="G320" s="143">
        <v>66.099999999999994</v>
      </c>
      <c r="H320" s="141"/>
      <c r="I320" s="142">
        <v>0.01</v>
      </c>
      <c r="J320" s="141"/>
      <c r="K320" s="140">
        <v>45</v>
      </c>
      <c r="L320" s="142">
        <v>0.13</v>
      </c>
      <c r="M320" s="143">
        <v>2.4</v>
      </c>
      <c r="N320" s="140">
        <v>3</v>
      </c>
      <c r="O320" s="142">
        <v>0.05</v>
      </c>
      <c r="P320" s="140">
        <v>3</v>
      </c>
      <c r="Q320" s="142">
        <v>0.02</v>
      </c>
      <c r="R320" s="143">
        <v>0.1</v>
      </c>
      <c r="S320" s="141"/>
      <c r="T320" s="141"/>
    </row>
    <row r="321" spans="1:20" s="1" customFormat="1" x14ac:dyDescent="0.3">
      <c r="A321" s="90" t="s">
        <v>194</v>
      </c>
      <c r="B321" s="115" t="s">
        <v>44</v>
      </c>
      <c r="C321" s="137">
        <v>15</v>
      </c>
      <c r="D321" s="142">
        <v>3.48</v>
      </c>
      <c r="E321" s="142">
        <v>4.43</v>
      </c>
      <c r="F321" s="141"/>
      <c r="G321" s="143">
        <v>54.6</v>
      </c>
      <c r="H321" s="142">
        <v>0.01</v>
      </c>
      <c r="I321" s="142">
        <v>0.05</v>
      </c>
      <c r="J321" s="142">
        <v>0.11</v>
      </c>
      <c r="K321" s="143">
        <v>43.2</v>
      </c>
      <c r="L321" s="142">
        <v>0.14000000000000001</v>
      </c>
      <c r="M321" s="140">
        <v>132</v>
      </c>
      <c r="N321" s="140">
        <v>75</v>
      </c>
      <c r="O321" s="142">
        <v>5.25</v>
      </c>
      <c r="P321" s="143">
        <v>13.2</v>
      </c>
      <c r="Q321" s="142">
        <v>0.15</v>
      </c>
      <c r="R321" s="142">
        <v>2.1800000000000002</v>
      </c>
      <c r="S321" s="142">
        <v>1.35</v>
      </c>
      <c r="T321" s="142">
        <v>0.01</v>
      </c>
    </row>
    <row r="322" spans="1:20" s="1" customFormat="1" x14ac:dyDescent="0.3">
      <c r="A322" s="90" t="s">
        <v>195</v>
      </c>
      <c r="B322" s="115" t="s">
        <v>75</v>
      </c>
      <c r="C322" s="137">
        <v>40</v>
      </c>
      <c r="D322" s="142">
        <v>5.08</v>
      </c>
      <c r="E322" s="143">
        <v>4.5999999999999996</v>
      </c>
      <c r="F322" s="142">
        <v>0.28000000000000003</v>
      </c>
      <c r="G322" s="143">
        <v>62.8</v>
      </c>
      <c r="H322" s="142">
        <v>0.03</v>
      </c>
      <c r="I322" s="142">
        <v>0.18</v>
      </c>
      <c r="J322" s="141"/>
      <c r="K322" s="140">
        <v>104</v>
      </c>
      <c r="L322" s="142">
        <v>0.88</v>
      </c>
      <c r="M322" s="140">
        <v>22</v>
      </c>
      <c r="N322" s="143">
        <v>76.8</v>
      </c>
      <c r="O322" s="143">
        <v>4.8</v>
      </c>
      <c r="P322" s="140">
        <v>56</v>
      </c>
      <c r="Q322" s="140">
        <v>1</v>
      </c>
      <c r="R322" s="142">
        <v>12.28</v>
      </c>
      <c r="S322" s="140">
        <v>8</v>
      </c>
      <c r="T322" s="142">
        <v>0.02</v>
      </c>
    </row>
    <row r="323" spans="1:20" s="1" customFormat="1" ht="33" x14ac:dyDescent="0.3">
      <c r="A323" s="90" t="s">
        <v>254</v>
      </c>
      <c r="B323" s="115" t="s">
        <v>604</v>
      </c>
      <c r="C323" s="137">
        <v>260</v>
      </c>
      <c r="D323" s="142">
        <v>10.220000000000001</v>
      </c>
      <c r="E323" s="143">
        <v>5.0999999999999996</v>
      </c>
      <c r="F323" s="143">
        <v>49.4</v>
      </c>
      <c r="G323" s="142">
        <v>286.05</v>
      </c>
      <c r="H323" s="142">
        <v>0.28999999999999998</v>
      </c>
      <c r="I323" s="142">
        <v>0.22</v>
      </c>
      <c r="J323" s="142">
        <v>3.94</v>
      </c>
      <c r="K323" s="143">
        <v>32.799999999999997</v>
      </c>
      <c r="L323" s="142">
        <v>7.0000000000000007E-2</v>
      </c>
      <c r="M323" s="142">
        <v>178.76</v>
      </c>
      <c r="N323" s="143">
        <v>250.1</v>
      </c>
      <c r="O323" s="142">
        <v>67.88</v>
      </c>
      <c r="P323" s="142">
        <v>344.45</v>
      </c>
      <c r="Q323" s="142">
        <v>1.72</v>
      </c>
      <c r="R323" s="142">
        <v>2.64</v>
      </c>
      <c r="S323" s="142">
        <v>14.48</v>
      </c>
      <c r="T323" s="142">
        <v>0.04</v>
      </c>
    </row>
    <row r="324" spans="1:20" s="1" customFormat="1" x14ac:dyDescent="0.3">
      <c r="A324" s="90" t="s">
        <v>197</v>
      </c>
      <c r="B324" s="115" t="s">
        <v>11</v>
      </c>
      <c r="C324" s="137">
        <v>200</v>
      </c>
      <c r="D324" s="142">
        <v>0.26</v>
      </c>
      <c r="E324" s="142">
        <v>0.03</v>
      </c>
      <c r="F324" s="142">
        <v>11.26</v>
      </c>
      <c r="G324" s="142">
        <v>47.79</v>
      </c>
      <c r="H324" s="141"/>
      <c r="I324" s="142">
        <v>0.01</v>
      </c>
      <c r="J324" s="143">
        <v>2.9</v>
      </c>
      <c r="K324" s="142">
        <v>0.64</v>
      </c>
      <c r="L324" s="141"/>
      <c r="M324" s="142">
        <v>8.08</v>
      </c>
      <c r="N324" s="142">
        <v>9.7799999999999994</v>
      </c>
      <c r="O324" s="142">
        <v>5.24</v>
      </c>
      <c r="P324" s="142">
        <v>36.54</v>
      </c>
      <c r="Q324" s="143">
        <v>0.9</v>
      </c>
      <c r="R324" s="142">
        <v>0.03</v>
      </c>
      <c r="S324" s="142">
        <v>0.01</v>
      </c>
      <c r="T324" s="141"/>
    </row>
    <row r="325" spans="1:20" s="1" customFormat="1" x14ac:dyDescent="0.3">
      <c r="A325" s="116"/>
      <c r="B325" s="115" t="s">
        <v>426</v>
      </c>
      <c r="C325" s="137">
        <v>40</v>
      </c>
      <c r="D325" s="142">
        <v>2.99</v>
      </c>
      <c r="E325" s="142">
        <v>1.79</v>
      </c>
      <c r="F325" s="143">
        <v>18.399999999999999</v>
      </c>
      <c r="G325" s="142">
        <v>103.03</v>
      </c>
      <c r="H325" s="142">
        <v>0.12</v>
      </c>
      <c r="I325" s="142">
        <v>0.05</v>
      </c>
      <c r="J325" s="141"/>
      <c r="K325" s="142">
        <v>1.74</v>
      </c>
      <c r="L325" s="141"/>
      <c r="M325" s="142">
        <v>54.52</v>
      </c>
      <c r="N325" s="142">
        <v>66.16</v>
      </c>
      <c r="O325" s="142">
        <v>26.16</v>
      </c>
      <c r="P325" s="143">
        <v>47.9</v>
      </c>
      <c r="Q325" s="142">
        <v>1.1399999999999999</v>
      </c>
      <c r="R325" s="142">
        <v>3.24</v>
      </c>
      <c r="S325" s="142">
        <v>0.25</v>
      </c>
      <c r="T325" s="141"/>
    </row>
    <row r="326" spans="1:20" s="1" customFormat="1" x14ac:dyDescent="0.3">
      <c r="A326" s="90" t="s">
        <v>198</v>
      </c>
      <c r="B326" s="115" t="s">
        <v>45</v>
      </c>
      <c r="C326" s="137">
        <v>100</v>
      </c>
      <c r="D326" s="143">
        <v>0.4</v>
      </c>
      <c r="E326" s="143">
        <v>0.4</v>
      </c>
      <c r="F326" s="143">
        <v>9.8000000000000007</v>
      </c>
      <c r="G326" s="140">
        <v>47</v>
      </c>
      <c r="H326" s="142">
        <v>0.03</v>
      </c>
      <c r="I326" s="142">
        <v>0.02</v>
      </c>
      <c r="J326" s="140">
        <v>10</v>
      </c>
      <c r="K326" s="140">
        <v>5</v>
      </c>
      <c r="L326" s="141"/>
      <c r="M326" s="140">
        <v>16</v>
      </c>
      <c r="N326" s="140">
        <v>11</v>
      </c>
      <c r="O326" s="140">
        <v>9</v>
      </c>
      <c r="P326" s="140">
        <v>278</v>
      </c>
      <c r="Q326" s="143">
        <v>2.2000000000000002</v>
      </c>
      <c r="R326" s="143">
        <v>0.3</v>
      </c>
      <c r="S326" s="140">
        <v>2</v>
      </c>
      <c r="T326" s="142">
        <v>0.01</v>
      </c>
    </row>
    <row r="327" spans="1:20" s="1" customFormat="1" x14ac:dyDescent="0.3">
      <c r="A327" s="183" t="s">
        <v>46</v>
      </c>
      <c r="B327" s="184"/>
      <c r="C327" s="137">
        <f>SUM(C320:C326)</f>
        <v>665</v>
      </c>
      <c r="D327" s="142">
        <v>22.51</v>
      </c>
      <c r="E327" s="143">
        <v>23.6</v>
      </c>
      <c r="F327" s="142">
        <v>89.27</v>
      </c>
      <c r="G327" s="142">
        <v>667.37</v>
      </c>
      <c r="H327" s="142">
        <v>0.48</v>
      </c>
      <c r="I327" s="142">
        <v>0.54</v>
      </c>
      <c r="J327" s="142">
        <v>16.95</v>
      </c>
      <c r="K327" s="142">
        <v>232.38</v>
      </c>
      <c r="L327" s="142">
        <v>1.22</v>
      </c>
      <c r="M327" s="142">
        <v>413.76</v>
      </c>
      <c r="N327" s="142">
        <v>491.84</v>
      </c>
      <c r="O327" s="142">
        <v>118.38</v>
      </c>
      <c r="P327" s="142">
        <v>779.09</v>
      </c>
      <c r="Q327" s="142">
        <v>7.13</v>
      </c>
      <c r="R327" s="142">
        <v>20.77</v>
      </c>
      <c r="S327" s="142">
        <v>26.09</v>
      </c>
      <c r="T327" s="142">
        <v>0.08</v>
      </c>
    </row>
    <row r="328" spans="1:20" s="1" customFormat="1" x14ac:dyDescent="0.3">
      <c r="A328" s="180" t="s">
        <v>13</v>
      </c>
      <c r="B328" s="180"/>
      <c r="C328" s="180"/>
      <c r="D328" s="180"/>
      <c r="E328" s="180"/>
      <c r="F328" s="180"/>
      <c r="G328" s="180"/>
      <c r="H328" s="180"/>
      <c r="I328" s="180"/>
      <c r="J328" s="180"/>
      <c r="K328" s="180"/>
      <c r="L328" s="180"/>
      <c r="M328" s="180"/>
      <c r="N328" s="180"/>
      <c r="O328" s="180"/>
      <c r="P328" s="180"/>
      <c r="Q328" s="180"/>
      <c r="R328" s="180"/>
      <c r="S328" s="180"/>
      <c r="T328" s="180"/>
    </row>
    <row r="329" spans="1:20" s="1" customFormat="1" x14ac:dyDescent="0.3">
      <c r="A329" s="90" t="s">
        <v>417</v>
      </c>
      <c r="B329" s="115" t="s">
        <v>179</v>
      </c>
      <c r="C329" s="137">
        <v>100</v>
      </c>
      <c r="D329" s="142">
        <v>5.75</v>
      </c>
      <c r="E329" s="142">
        <v>11.55</v>
      </c>
      <c r="F329" s="142">
        <v>11.41</v>
      </c>
      <c r="G329" s="142">
        <v>172.83</v>
      </c>
      <c r="H329" s="142">
        <v>0.09</v>
      </c>
      <c r="I329" s="142">
        <v>0.09</v>
      </c>
      <c r="J329" s="142">
        <v>14.33</v>
      </c>
      <c r="K329" s="143">
        <v>9.6</v>
      </c>
      <c r="L329" s="143">
        <v>7.5</v>
      </c>
      <c r="M329" s="140">
        <v>25</v>
      </c>
      <c r="N329" s="142">
        <v>98.24</v>
      </c>
      <c r="O329" s="142">
        <v>33.85</v>
      </c>
      <c r="P329" s="142">
        <v>426.35</v>
      </c>
      <c r="Q329" s="142">
        <v>0.98</v>
      </c>
      <c r="R329" s="142">
        <v>9.31</v>
      </c>
      <c r="S329" s="143">
        <v>13.5</v>
      </c>
      <c r="T329" s="142">
        <v>0.13</v>
      </c>
    </row>
    <row r="330" spans="1:20" s="1" customFormat="1" ht="33" x14ac:dyDescent="0.3">
      <c r="A330" s="89" t="s">
        <v>528</v>
      </c>
      <c r="B330" s="115" t="s">
        <v>630</v>
      </c>
      <c r="C330" s="137">
        <v>275</v>
      </c>
      <c r="D330" s="142">
        <v>6.92</v>
      </c>
      <c r="E330" s="142">
        <v>6.73</v>
      </c>
      <c r="F330" s="140">
        <v>12</v>
      </c>
      <c r="G330" s="142">
        <v>138.13999999999999</v>
      </c>
      <c r="H330" s="142">
        <v>0.11</v>
      </c>
      <c r="I330" s="143">
        <v>0.14000000000000001</v>
      </c>
      <c r="J330" s="142">
        <v>38.94</v>
      </c>
      <c r="K330" s="142">
        <v>295.36</v>
      </c>
      <c r="L330" s="142">
        <v>0.01</v>
      </c>
      <c r="M330" s="142">
        <v>55.019999999999996</v>
      </c>
      <c r="N330" s="142">
        <v>106.12</v>
      </c>
      <c r="O330" s="142">
        <v>32.79</v>
      </c>
      <c r="P330" s="142">
        <v>536.58999999999992</v>
      </c>
      <c r="Q330" s="142">
        <v>1.17</v>
      </c>
      <c r="R330" s="142">
        <v>5.46</v>
      </c>
      <c r="S330" s="142">
        <v>5.94</v>
      </c>
      <c r="T330" s="142">
        <v>0.03</v>
      </c>
    </row>
    <row r="331" spans="1:20" s="1" customFormat="1" x14ac:dyDescent="0.3">
      <c r="A331" s="89" t="s">
        <v>551</v>
      </c>
      <c r="B331" s="115" t="s">
        <v>552</v>
      </c>
      <c r="C331" s="137">
        <v>105</v>
      </c>
      <c r="D331" s="142">
        <v>14.61</v>
      </c>
      <c r="E331" s="142">
        <v>11.07</v>
      </c>
      <c r="F331" s="142">
        <v>9.0500000000000007</v>
      </c>
      <c r="G331" s="142">
        <v>194.77999999999997</v>
      </c>
      <c r="H331" s="142">
        <v>0.31</v>
      </c>
      <c r="I331" s="142">
        <v>0.17</v>
      </c>
      <c r="J331" s="143">
        <v>9.1</v>
      </c>
      <c r="K331" s="143">
        <v>23.7</v>
      </c>
      <c r="L331" s="141">
        <v>7.0000000000000007E-2</v>
      </c>
      <c r="M331" s="142">
        <v>16.170000000000002</v>
      </c>
      <c r="N331" s="142">
        <v>177.07</v>
      </c>
      <c r="O331" s="142">
        <v>31.82</v>
      </c>
      <c r="P331" s="143">
        <v>487.3</v>
      </c>
      <c r="Q331" s="142">
        <v>1.72</v>
      </c>
      <c r="R331" s="142">
        <v>13.22</v>
      </c>
      <c r="S331" s="143">
        <v>5.4</v>
      </c>
      <c r="T331" s="142">
        <v>0.06</v>
      </c>
    </row>
    <row r="332" spans="1:20" s="1" customFormat="1" x14ac:dyDescent="0.3">
      <c r="A332" s="90" t="s">
        <v>201</v>
      </c>
      <c r="B332" s="115" t="s">
        <v>47</v>
      </c>
      <c r="C332" s="137">
        <v>180</v>
      </c>
      <c r="D332" s="142">
        <v>8.36</v>
      </c>
      <c r="E332" s="143">
        <v>5.8</v>
      </c>
      <c r="F332" s="142">
        <v>37.75</v>
      </c>
      <c r="G332" s="142">
        <v>236.33</v>
      </c>
      <c r="H332" s="142">
        <v>0.28000000000000003</v>
      </c>
      <c r="I332" s="142">
        <v>0.14000000000000001</v>
      </c>
      <c r="J332" s="141"/>
      <c r="K332" s="142">
        <v>23.82</v>
      </c>
      <c r="L332" s="142">
        <v>7.0000000000000007E-2</v>
      </c>
      <c r="M332" s="142">
        <v>15.14</v>
      </c>
      <c r="N332" s="142">
        <v>198.33</v>
      </c>
      <c r="O332" s="142">
        <v>132.07</v>
      </c>
      <c r="P332" s="142">
        <v>252.32</v>
      </c>
      <c r="Q332" s="142">
        <v>4.4400000000000004</v>
      </c>
      <c r="R332" s="142">
        <v>3.81</v>
      </c>
      <c r="S332" s="142">
        <v>2.1800000000000002</v>
      </c>
      <c r="T332" s="142">
        <v>0.02</v>
      </c>
    </row>
    <row r="333" spans="1:20" s="1" customFormat="1" x14ac:dyDescent="0.3">
      <c r="A333" s="90" t="s">
        <v>202</v>
      </c>
      <c r="B333" s="115" t="s">
        <v>412</v>
      </c>
      <c r="C333" s="137">
        <v>200</v>
      </c>
      <c r="D333" s="142">
        <v>0.59</v>
      </c>
      <c r="E333" s="142">
        <v>0.05</v>
      </c>
      <c r="F333" s="142">
        <v>18.579999999999998</v>
      </c>
      <c r="G333" s="142">
        <v>77.94</v>
      </c>
      <c r="H333" s="142">
        <v>0.02</v>
      </c>
      <c r="I333" s="142">
        <v>0.02</v>
      </c>
      <c r="J333" s="143">
        <v>0.6</v>
      </c>
      <c r="K333" s="141"/>
      <c r="L333" s="141"/>
      <c r="M333" s="142">
        <v>24.33</v>
      </c>
      <c r="N333" s="143">
        <v>21.9</v>
      </c>
      <c r="O333" s="142">
        <v>15.75</v>
      </c>
      <c r="P333" s="142">
        <v>0.33</v>
      </c>
      <c r="Q333" s="142">
        <v>0.51</v>
      </c>
      <c r="R333" s="141"/>
      <c r="S333" s="141"/>
      <c r="T333" s="141"/>
    </row>
    <row r="334" spans="1:20" s="1" customFormat="1" x14ac:dyDescent="0.3">
      <c r="A334" s="116"/>
      <c r="B334" s="115" t="s">
        <v>426</v>
      </c>
      <c r="C334" s="137">
        <v>70</v>
      </c>
      <c r="D334" s="142">
        <v>4.7699999999999996</v>
      </c>
      <c r="E334" s="142">
        <v>2.98</v>
      </c>
      <c r="F334" s="142">
        <v>30.09</v>
      </c>
      <c r="G334" s="143">
        <v>168.6</v>
      </c>
      <c r="H334" s="142">
        <v>0.19</v>
      </c>
      <c r="I334" s="142">
        <v>7.0000000000000007E-2</v>
      </c>
      <c r="J334" s="141"/>
      <c r="K334" s="142">
        <v>3.12</v>
      </c>
      <c r="L334" s="141"/>
      <c r="M334" s="142">
        <v>91.38</v>
      </c>
      <c r="N334" s="142">
        <v>107.07</v>
      </c>
      <c r="O334" s="142">
        <v>43.04</v>
      </c>
      <c r="P334" s="142">
        <v>80.040000000000006</v>
      </c>
      <c r="Q334" s="142">
        <v>1.85</v>
      </c>
      <c r="R334" s="142">
        <v>5.39</v>
      </c>
      <c r="S334" s="142">
        <v>0.44</v>
      </c>
      <c r="T334" s="141"/>
    </row>
    <row r="335" spans="1:20" s="1" customFormat="1" x14ac:dyDescent="0.3">
      <c r="A335" s="90" t="s">
        <v>198</v>
      </c>
      <c r="B335" s="115" t="s">
        <v>51</v>
      </c>
      <c r="C335" s="137">
        <v>100</v>
      </c>
      <c r="D335" s="143">
        <v>0.4</v>
      </c>
      <c r="E335" s="143">
        <v>0.3</v>
      </c>
      <c r="F335" s="143">
        <v>10.3</v>
      </c>
      <c r="G335" s="140">
        <v>47</v>
      </c>
      <c r="H335" s="142">
        <v>0.02</v>
      </c>
      <c r="I335" s="142">
        <v>0.03</v>
      </c>
      <c r="J335" s="140">
        <v>5</v>
      </c>
      <c r="K335" s="140">
        <v>2</v>
      </c>
      <c r="L335" s="141"/>
      <c r="M335" s="140">
        <v>19</v>
      </c>
      <c r="N335" s="140">
        <v>16</v>
      </c>
      <c r="O335" s="140">
        <v>12</v>
      </c>
      <c r="P335" s="140">
        <v>155</v>
      </c>
      <c r="Q335" s="143">
        <v>2.2999999999999998</v>
      </c>
      <c r="R335" s="143">
        <v>0.1</v>
      </c>
      <c r="S335" s="140">
        <v>1</v>
      </c>
      <c r="T335" s="142">
        <v>0.01</v>
      </c>
    </row>
    <row r="336" spans="1:20" s="1" customFormat="1" x14ac:dyDescent="0.3">
      <c r="A336" s="183" t="s">
        <v>49</v>
      </c>
      <c r="B336" s="184"/>
      <c r="C336" s="137">
        <f>SUM(C329:C335)</f>
        <v>1030</v>
      </c>
      <c r="D336" s="143">
        <v>41.4</v>
      </c>
      <c r="E336" s="142">
        <v>38.479999999999997</v>
      </c>
      <c r="F336" s="142">
        <v>129.18</v>
      </c>
      <c r="G336" s="142">
        <v>1035.6199999999999</v>
      </c>
      <c r="H336" s="142">
        <v>1.02</v>
      </c>
      <c r="I336" s="142">
        <v>0.66</v>
      </c>
      <c r="J336" s="142">
        <v>67.97</v>
      </c>
      <c r="K336" s="143">
        <v>357.6</v>
      </c>
      <c r="L336" s="142">
        <v>7.65</v>
      </c>
      <c r="M336" s="142">
        <v>246.04</v>
      </c>
      <c r="N336" s="142">
        <v>724.73</v>
      </c>
      <c r="O336" s="142">
        <v>301.32</v>
      </c>
      <c r="P336" s="142">
        <v>1937.93</v>
      </c>
      <c r="Q336" s="142">
        <v>12.97</v>
      </c>
      <c r="R336" s="142">
        <v>37.29</v>
      </c>
      <c r="S336" s="142">
        <v>28.46</v>
      </c>
      <c r="T336" s="142">
        <v>0.25</v>
      </c>
    </row>
    <row r="337" spans="1:20" s="1" customFormat="1" x14ac:dyDescent="0.3">
      <c r="A337" s="180" t="s">
        <v>14</v>
      </c>
      <c r="B337" s="180"/>
      <c r="C337" s="180"/>
      <c r="D337" s="180"/>
      <c r="E337" s="180"/>
      <c r="F337" s="180"/>
      <c r="G337" s="180"/>
      <c r="H337" s="180"/>
      <c r="I337" s="180"/>
      <c r="J337" s="180"/>
      <c r="K337" s="180"/>
      <c r="L337" s="180"/>
      <c r="M337" s="180"/>
      <c r="N337" s="180"/>
      <c r="O337" s="180"/>
      <c r="P337" s="180"/>
      <c r="Q337" s="180"/>
      <c r="R337" s="180"/>
      <c r="S337" s="180"/>
      <c r="T337" s="180"/>
    </row>
    <row r="338" spans="1:20" s="1" customFormat="1" x14ac:dyDescent="0.3">
      <c r="A338" s="89" t="s">
        <v>524</v>
      </c>
      <c r="B338" s="115" t="s">
        <v>437</v>
      </c>
      <c r="C338" s="137">
        <v>100</v>
      </c>
      <c r="D338" s="142">
        <v>1.92</v>
      </c>
      <c r="E338" s="142">
        <v>0.03</v>
      </c>
      <c r="F338" s="143">
        <v>5.6</v>
      </c>
      <c r="G338" s="142">
        <v>33.85</v>
      </c>
      <c r="H338" s="142">
        <v>0.01</v>
      </c>
      <c r="I338" s="141"/>
      <c r="J338" s="140">
        <v>8</v>
      </c>
      <c r="K338" s="143">
        <v>0.4</v>
      </c>
      <c r="L338" s="141"/>
      <c r="M338" s="142">
        <v>8.15</v>
      </c>
      <c r="N338" s="143">
        <v>4.4000000000000004</v>
      </c>
      <c r="O338" s="143">
        <v>2.4</v>
      </c>
      <c r="P338" s="142">
        <v>32.75</v>
      </c>
      <c r="Q338" s="142">
        <v>0.14000000000000001</v>
      </c>
      <c r="R338" s="142">
        <v>0.08</v>
      </c>
      <c r="S338" s="142">
        <v>0.02</v>
      </c>
      <c r="T338" s="141"/>
    </row>
    <row r="339" spans="1:20" s="1" customFormat="1" x14ac:dyDescent="0.3">
      <c r="A339" s="89"/>
      <c r="B339" s="115" t="s">
        <v>89</v>
      </c>
      <c r="C339" s="137">
        <v>200</v>
      </c>
      <c r="D339" s="143">
        <v>5.8</v>
      </c>
      <c r="E339" s="140">
        <v>5</v>
      </c>
      <c r="F339" s="143">
        <v>8.4</v>
      </c>
      <c r="G339" s="140">
        <v>108</v>
      </c>
      <c r="H339" s="142">
        <v>0.04</v>
      </c>
      <c r="I339" s="142">
        <v>0.26</v>
      </c>
      <c r="J339" s="143">
        <v>0.6</v>
      </c>
      <c r="K339" s="140">
        <v>44</v>
      </c>
      <c r="L339" s="142">
        <v>7.0000000000000007E-2</v>
      </c>
      <c r="M339" s="140">
        <v>248</v>
      </c>
      <c r="N339" s="140">
        <v>184</v>
      </c>
      <c r="O339" s="140">
        <v>28</v>
      </c>
      <c r="P339" s="140">
        <v>292</v>
      </c>
      <c r="Q339" s="143">
        <v>0.2</v>
      </c>
      <c r="R339" s="140">
        <v>2</v>
      </c>
      <c r="S339" s="140">
        <v>18</v>
      </c>
      <c r="T339" s="142">
        <v>0.04</v>
      </c>
    </row>
    <row r="340" spans="1:20" s="1" customFormat="1" x14ac:dyDescent="0.3">
      <c r="A340" s="89" t="s">
        <v>198</v>
      </c>
      <c r="B340" s="115" t="s">
        <v>147</v>
      </c>
      <c r="C340" s="137">
        <v>150</v>
      </c>
      <c r="D340" s="142">
        <v>1.35</v>
      </c>
      <c r="E340" s="143">
        <v>0.3</v>
      </c>
      <c r="F340" s="142">
        <v>12.15</v>
      </c>
      <c r="G340" s="143">
        <v>64.5</v>
      </c>
      <c r="H340" s="142">
        <v>0.06</v>
      </c>
      <c r="I340" s="142">
        <v>0.05</v>
      </c>
      <c r="J340" s="140">
        <v>90</v>
      </c>
      <c r="K340" s="140">
        <v>12</v>
      </c>
      <c r="L340" s="141"/>
      <c r="M340" s="140">
        <v>51</v>
      </c>
      <c r="N340" s="143">
        <v>34.5</v>
      </c>
      <c r="O340" s="143">
        <v>19.5</v>
      </c>
      <c r="P340" s="143">
        <v>295.5</v>
      </c>
      <c r="Q340" s="142">
        <v>0.45</v>
      </c>
      <c r="R340" s="142">
        <v>0.75</v>
      </c>
      <c r="S340" s="140">
        <v>3</v>
      </c>
      <c r="T340" s="142">
        <v>0.03</v>
      </c>
    </row>
    <row r="341" spans="1:20" s="1" customFormat="1" x14ac:dyDescent="0.3">
      <c r="A341" s="183" t="s">
        <v>73</v>
      </c>
      <c r="B341" s="184"/>
      <c r="C341" s="137">
        <f>SUM(C338:C340)</f>
        <v>450</v>
      </c>
      <c r="D341" s="142">
        <v>9.07</v>
      </c>
      <c r="E341" s="142">
        <v>5.33</v>
      </c>
      <c r="F341" s="142">
        <v>26.15</v>
      </c>
      <c r="G341" s="142">
        <v>206.35</v>
      </c>
      <c r="H341" s="142">
        <v>0.11</v>
      </c>
      <c r="I341" s="142">
        <v>0.31</v>
      </c>
      <c r="J341" s="143">
        <v>98.6</v>
      </c>
      <c r="K341" s="143">
        <v>56.4</v>
      </c>
      <c r="L341" s="142">
        <v>7.0000000000000007E-2</v>
      </c>
      <c r="M341" s="142">
        <v>307.14999999999998</v>
      </c>
      <c r="N341" s="143">
        <v>222.9</v>
      </c>
      <c r="O341" s="143">
        <v>49.9</v>
      </c>
      <c r="P341" s="142">
        <v>620.25</v>
      </c>
      <c r="Q341" s="142">
        <v>0.79</v>
      </c>
      <c r="R341" s="142">
        <v>2.83</v>
      </c>
      <c r="S341" s="142">
        <v>21.02</v>
      </c>
      <c r="T341" s="142">
        <v>7.0000000000000007E-2</v>
      </c>
    </row>
    <row r="342" spans="1:20" s="1" customFormat="1" x14ac:dyDescent="0.3">
      <c r="A342" s="183" t="s">
        <v>50</v>
      </c>
      <c r="B342" s="184"/>
      <c r="C342" s="137">
        <f>C341+C336+C327</f>
        <v>2145</v>
      </c>
      <c r="D342" s="142">
        <v>72.98</v>
      </c>
      <c r="E342" s="142">
        <v>67.41</v>
      </c>
      <c r="F342" s="143">
        <v>244.6</v>
      </c>
      <c r="G342" s="142">
        <v>1909.34</v>
      </c>
      <c r="H342" s="142">
        <v>1.61</v>
      </c>
      <c r="I342" s="142">
        <v>1.51</v>
      </c>
      <c r="J342" s="142">
        <v>183.52</v>
      </c>
      <c r="K342" s="142">
        <v>646.38</v>
      </c>
      <c r="L342" s="142">
        <v>8.94</v>
      </c>
      <c r="M342" s="142">
        <v>966.95</v>
      </c>
      <c r="N342" s="142">
        <v>1439.47</v>
      </c>
      <c r="O342" s="143">
        <v>469.6</v>
      </c>
      <c r="P342" s="142">
        <v>3337.27</v>
      </c>
      <c r="Q342" s="142">
        <v>20.89</v>
      </c>
      <c r="R342" s="142">
        <v>60.89</v>
      </c>
      <c r="S342" s="142">
        <v>75.569999999999993</v>
      </c>
      <c r="T342" s="143">
        <v>0.4</v>
      </c>
    </row>
    <row r="343" spans="1:20" s="1" customFormat="1" x14ac:dyDescent="0.3">
      <c r="A343" s="118"/>
      <c r="B343" s="125"/>
      <c r="C343" s="138"/>
      <c r="D343" s="119"/>
      <c r="E343" s="119"/>
      <c r="F343" s="119"/>
      <c r="G343" s="119"/>
      <c r="H343" s="119"/>
      <c r="I343" s="119"/>
      <c r="J343" s="119"/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</row>
    <row r="344" spans="1:20" s="1" customFormat="1" x14ac:dyDescent="0.3">
      <c r="A344" s="171"/>
      <c r="B344" s="171"/>
      <c r="C344" s="171"/>
      <c r="D344" s="171"/>
      <c r="E344" s="171"/>
      <c r="F344" s="171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  <c r="Q344" s="171"/>
      <c r="R344" s="171"/>
      <c r="S344" s="171"/>
      <c r="T344" s="171"/>
    </row>
    <row r="345" spans="1:20" s="1" customFormat="1" x14ac:dyDescent="0.3">
      <c r="A345" s="172"/>
      <c r="B345" s="172"/>
      <c r="C345" s="138"/>
      <c r="D345" s="120"/>
      <c r="E345" s="121"/>
      <c r="F345" s="119"/>
      <c r="G345" s="119"/>
      <c r="H345" s="120"/>
      <c r="I345" s="120"/>
      <c r="J345" s="120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</row>
    <row r="346" spans="1:20" s="1" customFormat="1" x14ac:dyDescent="0.3">
      <c r="A346" s="173"/>
      <c r="B346" s="173"/>
      <c r="C346" s="138"/>
      <c r="D346" s="120"/>
      <c r="E346" s="119"/>
      <c r="F346" s="119"/>
      <c r="G346" s="119"/>
      <c r="H346" s="120"/>
      <c r="I346" s="120"/>
      <c r="J346" s="120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</row>
    <row r="347" spans="1:20" s="1" customFormat="1" x14ac:dyDescent="0.3">
      <c r="A347" s="174" t="s">
        <v>27</v>
      </c>
      <c r="B347" s="174" t="s">
        <v>28</v>
      </c>
      <c r="C347" s="174" t="s">
        <v>511</v>
      </c>
      <c r="D347" s="181" t="s">
        <v>30</v>
      </c>
      <c r="E347" s="181"/>
      <c r="F347" s="181"/>
      <c r="G347" s="174" t="s">
        <v>512</v>
      </c>
      <c r="H347" s="181" t="s">
        <v>32</v>
      </c>
      <c r="I347" s="181"/>
      <c r="J347" s="181"/>
      <c r="K347" s="181"/>
      <c r="L347" s="181"/>
      <c r="M347" s="181" t="s">
        <v>33</v>
      </c>
      <c r="N347" s="181"/>
      <c r="O347" s="181"/>
      <c r="P347" s="181"/>
      <c r="Q347" s="181"/>
      <c r="R347" s="181"/>
      <c r="S347" s="181"/>
      <c r="T347" s="181"/>
    </row>
    <row r="348" spans="1:20" s="1" customFormat="1" x14ac:dyDescent="0.3">
      <c r="A348" s="175"/>
      <c r="B348" s="176"/>
      <c r="C348" s="175"/>
      <c r="D348" s="114" t="s">
        <v>34</v>
      </c>
      <c r="E348" s="114" t="s">
        <v>35</v>
      </c>
      <c r="F348" s="114" t="s">
        <v>36</v>
      </c>
      <c r="G348" s="175"/>
      <c r="H348" s="114" t="s">
        <v>37</v>
      </c>
      <c r="I348" s="114" t="s">
        <v>513</v>
      </c>
      <c r="J348" s="114" t="s">
        <v>514</v>
      </c>
      <c r="K348" s="114" t="s">
        <v>515</v>
      </c>
      <c r="L348" s="114" t="s">
        <v>516</v>
      </c>
      <c r="M348" s="114" t="s">
        <v>38</v>
      </c>
      <c r="N348" s="114" t="s">
        <v>39</v>
      </c>
      <c r="O348" s="114" t="s">
        <v>40</v>
      </c>
      <c r="P348" s="114" t="s">
        <v>517</v>
      </c>
      <c r="Q348" s="114" t="s">
        <v>41</v>
      </c>
      <c r="R348" s="114" t="s">
        <v>378</v>
      </c>
      <c r="S348" s="114" t="s">
        <v>377</v>
      </c>
      <c r="T348" s="114" t="s">
        <v>379</v>
      </c>
    </row>
    <row r="349" spans="1:20" s="1" customFormat="1" x14ac:dyDescent="0.3">
      <c r="A349" s="88">
        <v>1</v>
      </c>
      <c r="B349" s="124">
        <v>2</v>
      </c>
      <c r="C349" s="137">
        <v>3</v>
      </c>
      <c r="D349" s="88">
        <v>4</v>
      </c>
      <c r="E349" s="88">
        <v>5</v>
      </c>
      <c r="F349" s="88">
        <v>6</v>
      </c>
      <c r="G349" s="88">
        <v>7</v>
      </c>
      <c r="H349" s="88">
        <v>8</v>
      </c>
      <c r="I349" s="88">
        <v>9</v>
      </c>
      <c r="J349" s="88">
        <v>10</v>
      </c>
      <c r="K349" s="88">
        <v>11</v>
      </c>
      <c r="L349" s="88">
        <v>12</v>
      </c>
      <c r="M349" s="88">
        <v>13</v>
      </c>
      <c r="N349" s="88">
        <v>14</v>
      </c>
      <c r="O349" s="88">
        <v>15</v>
      </c>
      <c r="P349" s="88">
        <v>16</v>
      </c>
      <c r="Q349" s="88">
        <v>17</v>
      </c>
      <c r="R349" s="88">
        <v>18</v>
      </c>
      <c r="S349" s="88">
        <v>19</v>
      </c>
      <c r="T349" s="88">
        <v>20</v>
      </c>
    </row>
    <row r="350" spans="1:20" s="1" customFormat="1" x14ac:dyDescent="0.3">
      <c r="A350" s="180" t="s">
        <v>553</v>
      </c>
      <c r="B350" s="180"/>
      <c r="C350" s="180"/>
      <c r="D350" s="180"/>
      <c r="E350" s="180"/>
      <c r="F350" s="180"/>
      <c r="G350" s="180"/>
      <c r="H350" s="180"/>
      <c r="I350" s="180"/>
      <c r="J350" s="180"/>
      <c r="K350" s="180"/>
      <c r="L350" s="180"/>
      <c r="M350" s="180"/>
      <c r="N350" s="180"/>
      <c r="O350" s="180"/>
      <c r="P350" s="180"/>
      <c r="Q350" s="180"/>
      <c r="R350" s="180"/>
      <c r="S350" s="180"/>
      <c r="T350" s="180"/>
    </row>
    <row r="351" spans="1:20" s="1" customFormat="1" x14ac:dyDescent="0.3">
      <c r="A351" s="180" t="s">
        <v>42</v>
      </c>
      <c r="B351" s="18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</row>
    <row r="352" spans="1:20" s="1" customFormat="1" x14ac:dyDescent="0.3">
      <c r="A352" s="90" t="s">
        <v>194</v>
      </c>
      <c r="B352" s="115" t="s">
        <v>44</v>
      </c>
      <c r="C352" s="137">
        <v>15</v>
      </c>
      <c r="D352" s="142">
        <v>3.48</v>
      </c>
      <c r="E352" s="142">
        <v>4.43</v>
      </c>
      <c r="F352" s="141"/>
      <c r="G352" s="143">
        <v>54.6</v>
      </c>
      <c r="H352" s="142">
        <v>0.01</v>
      </c>
      <c r="I352" s="142">
        <v>0.05</v>
      </c>
      <c r="J352" s="142">
        <v>0.11</v>
      </c>
      <c r="K352" s="143">
        <v>43.2</v>
      </c>
      <c r="L352" s="142">
        <v>0.14000000000000001</v>
      </c>
      <c r="M352" s="140">
        <v>132</v>
      </c>
      <c r="N352" s="140">
        <v>75</v>
      </c>
      <c r="O352" s="142">
        <v>5.25</v>
      </c>
      <c r="P352" s="143">
        <v>13.2</v>
      </c>
      <c r="Q352" s="142">
        <v>0.15</v>
      </c>
      <c r="R352" s="142">
        <v>2.1800000000000002</v>
      </c>
      <c r="S352" s="142">
        <v>1.35</v>
      </c>
      <c r="T352" s="142">
        <v>0.01</v>
      </c>
    </row>
    <row r="353" spans="1:20" s="1" customFormat="1" x14ac:dyDescent="0.3">
      <c r="A353" s="90" t="s">
        <v>521</v>
      </c>
      <c r="B353" s="115" t="s">
        <v>638</v>
      </c>
      <c r="C353" s="137">
        <v>210</v>
      </c>
      <c r="D353" s="142">
        <v>29.84</v>
      </c>
      <c r="E353" s="142">
        <v>18.830000000000002</v>
      </c>
      <c r="F353" s="142">
        <v>37.57</v>
      </c>
      <c r="G353" s="142">
        <v>451.24</v>
      </c>
      <c r="H353" s="143">
        <v>0.11</v>
      </c>
      <c r="I353" s="142">
        <v>0.45</v>
      </c>
      <c r="J353" s="142">
        <v>4.53</v>
      </c>
      <c r="K353" s="142">
        <v>119.1</v>
      </c>
      <c r="L353" s="142">
        <v>0.18</v>
      </c>
      <c r="M353" s="142">
        <v>270.17999999999995</v>
      </c>
      <c r="N353" s="142">
        <v>378.08</v>
      </c>
      <c r="O353" s="142">
        <v>51.51</v>
      </c>
      <c r="P353" s="142">
        <v>260.90999999999997</v>
      </c>
      <c r="Q353" s="142">
        <v>0.92</v>
      </c>
      <c r="R353" s="142">
        <v>50.82</v>
      </c>
      <c r="S353" s="142">
        <v>14.65</v>
      </c>
      <c r="T353" s="142">
        <v>0.05</v>
      </c>
    </row>
    <row r="354" spans="1:20" s="1" customFormat="1" x14ac:dyDescent="0.3">
      <c r="A354" s="90" t="s">
        <v>205</v>
      </c>
      <c r="B354" s="115" t="s">
        <v>25</v>
      </c>
      <c r="C354" s="137">
        <v>200</v>
      </c>
      <c r="D354" s="142">
        <v>1.82</v>
      </c>
      <c r="E354" s="142">
        <v>1.42</v>
      </c>
      <c r="F354" s="142">
        <v>13.74</v>
      </c>
      <c r="G354" s="142">
        <v>75.650000000000006</v>
      </c>
      <c r="H354" s="142">
        <v>0.02</v>
      </c>
      <c r="I354" s="142">
        <v>0.09</v>
      </c>
      <c r="J354" s="142">
        <v>0.83</v>
      </c>
      <c r="K354" s="142">
        <v>12.82</v>
      </c>
      <c r="L354" s="142">
        <v>0.03</v>
      </c>
      <c r="M354" s="142">
        <v>72.48</v>
      </c>
      <c r="N354" s="142">
        <v>58.64</v>
      </c>
      <c r="O354" s="142">
        <v>12.24</v>
      </c>
      <c r="P354" s="142">
        <v>106.89</v>
      </c>
      <c r="Q354" s="142">
        <v>0.91</v>
      </c>
      <c r="R354" s="142">
        <v>0.56000000000000005</v>
      </c>
      <c r="S354" s="142">
        <v>5.04</v>
      </c>
      <c r="T354" s="142">
        <v>0.01</v>
      </c>
    </row>
    <row r="355" spans="1:20" s="1" customFormat="1" x14ac:dyDescent="0.3">
      <c r="A355" s="116"/>
      <c r="B355" s="115" t="s">
        <v>426</v>
      </c>
      <c r="C355" s="137">
        <v>40</v>
      </c>
      <c r="D355" s="142">
        <v>2.99</v>
      </c>
      <c r="E355" s="142">
        <v>1.79</v>
      </c>
      <c r="F355" s="143">
        <v>18.399999999999999</v>
      </c>
      <c r="G355" s="142">
        <v>103.03</v>
      </c>
      <c r="H355" s="142">
        <v>0.12</v>
      </c>
      <c r="I355" s="142">
        <v>0.05</v>
      </c>
      <c r="J355" s="141"/>
      <c r="K355" s="142">
        <v>1.74</v>
      </c>
      <c r="L355" s="141"/>
      <c r="M355" s="142">
        <v>54.52</v>
      </c>
      <c r="N355" s="142">
        <v>66.16</v>
      </c>
      <c r="O355" s="142">
        <v>26.16</v>
      </c>
      <c r="P355" s="143">
        <v>47.9</v>
      </c>
      <c r="Q355" s="142">
        <v>1.1399999999999999</v>
      </c>
      <c r="R355" s="142">
        <v>3.24</v>
      </c>
      <c r="S355" s="142">
        <v>0.25</v>
      </c>
      <c r="T355" s="141"/>
    </row>
    <row r="356" spans="1:20" s="1" customFormat="1" x14ac:dyDescent="0.3">
      <c r="A356" s="90" t="s">
        <v>198</v>
      </c>
      <c r="B356" s="115" t="s">
        <v>51</v>
      </c>
      <c r="C356" s="137">
        <v>100</v>
      </c>
      <c r="D356" s="143">
        <v>0.4</v>
      </c>
      <c r="E356" s="143">
        <v>0.3</v>
      </c>
      <c r="F356" s="143">
        <v>10.3</v>
      </c>
      <c r="G356" s="140">
        <v>47</v>
      </c>
      <c r="H356" s="142">
        <v>0.02</v>
      </c>
      <c r="I356" s="142">
        <v>0.03</v>
      </c>
      <c r="J356" s="140">
        <v>5</v>
      </c>
      <c r="K356" s="140">
        <v>2</v>
      </c>
      <c r="L356" s="141"/>
      <c r="M356" s="140">
        <v>19</v>
      </c>
      <c r="N356" s="140">
        <v>16</v>
      </c>
      <c r="O356" s="140">
        <v>12</v>
      </c>
      <c r="P356" s="140">
        <v>155</v>
      </c>
      <c r="Q356" s="143">
        <v>2.2999999999999998</v>
      </c>
      <c r="R356" s="143">
        <v>0.1</v>
      </c>
      <c r="S356" s="140">
        <v>1</v>
      </c>
      <c r="T356" s="142">
        <v>0.01</v>
      </c>
    </row>
    <row r="357" spans="1:20" s="1" customFormat="1" x14ac:dyDescent="0.3">
      <c r="A357" s="183" t="s">
        <v>46</v>
      </c>
      <c r="B357" s="184"/>
      <c r="C357" s="137">
        <f>SUM(C352:C356)</f>
        <v>565</v>
      </c>
      <c r="D357" s="142">
        <v>38.53</v>
      </c>
      <c r="E357" s="142">
        <v>26.77</v>
      </c>
      <c r="F357" s="142">
        <v>80.010000000000005</v>
      </c>
      <c r="G357" s="142">
        <v>731.52</v>
      </c>
      <c r="H357" s="142">
        <v>0.28000000000000003</v>
      </c>
      <c r="I357" s="142">
        <v>0.67</v>
      </c>
      <c r="J357" s="142">
        <v>10.47</v>
      </c>
      <c r="K357" s="142">
        <v>178.86</v>
      </c>
      <c r="L357" s="142">
        <v>0.35</v>
      </c>
      <c r="M357" s="142">
        <v>548.17999999999995</v>
      </c>
      <c r="N357" s="142">
        <v>593.88</v>
      </c>
      <c r="O357" s="142">
        <v>107.16</v>
      </c>
      <c r="P357" s="143">
        <v>583.9</v>
      </c>
      <c r="Q357" s="142">
        <v>5.42</v>
      </c>
      <c r="R357" s="143">
        <v>56.9</v>
      </c>
      <c r="S357" s="142">
        <v>22.29</v>
      </c>
      <c r="T357" s="142">
        <v>0.08</v>
      </c>
    </row>
    <row r="358" spans="1:20" s="1" customFormat="1" x14ac:dyDescent="0.3">
      <c r="A358" s="180" t="s">
        <v>13</v>
      </c>
      <c r="B358" s="180"/>
      <c r="C358" s="180"/>
      <c r="D358" s="180"/>
      <c r="E358" s="180"/>
      <c r="F358" s="180"/>
      <c r="G358" s="180"/>
      <c r="H358" s="180"/>
      <c r="I358" s="180"/>
      <c r="J358" s="180"/>
      <c r="K358" s="180"/>
      <c r="L358" s="180"/>
      <c r="M358" s="180"/>
      <c r="N358" s="180"/>
      <c r="O358" s="180"/>
      <c r="P358" s="180"/>
      <c r="Q358" s="180"/>
      <c r="R358" s="180"/>
      <c r="S358" s="180"/>
      <c r="T358" s="180"/>
    </row>
    <row r="359" spans="1:20" s="1" customFormat="1" x14ac:dyDescent="0.3">
      <c r="A359" s="90" t="s">
        <v>199</v>
      </c>
      <c r="B359" s="115" t="s">
        <v>181</v>
      </c>
      <c r="C359" s="137">
        <v>100</v>
      </c>
      <c r="D359" s="143">
        <v>1.3</v>
      </c>
      <c r="E359" s="142">
        <v>4.1900000000000004</v>
      </c>
      <c r="F359" s="142">
        <v>7.46</v>
      </c>
      <c r="G359" s="142">
        <v>74.81</v>
      </c>
      <c r="H359" s="142">
        <v>0.05</v>
      </c>
      <c r="I359" s="142">
        <v>0.05</v>
      </c>
      <c r="J359" s="142">
        <v>8.75</v>
      </c>
      <c r="K359" s="142">
        <v>242.29</v>
      </c>
      <c r="L359" s="141"/>
      <c r="M359" s="142">
        <v>28.66</v>
      </c>
      <c r="N359" s="142">
        <v>48.01</v>
      </c>
      <c r="O359" s="142">
        <v>51.07</v>
      </c>
      <c r="P359" s="142">
        <v>425.58</v>
      </c>
      <c r="Q359" s="142">
        <v>3.91</v>
      </c>
      <c r="R359" s="142">
        <v>0.44</v>
      </c>
      <c r="S359" s="142">
        <v>503.66</v>
      </c>
      <c r="T359" s="142">
        <v>68.02</v>
      </c>
    </row>
    <row r="360" spans="1:20" s="1" customFormat="1" ht="33" x14ac:dyDescent="0.3">
      <c r="A360" s="89" t="s">
        <v>221</v>
      </c>
      <c r="B360" s="115" t="s">
        <v>629</v>
      </c>
      <c r="C360" s="137">
        <v>275</v>
      </c>
      <c r="D360" s="142">
        <v>6.6</v>
      </c>
      <c r="E360" s="142">
        <v>11.47</v>
      </c>
      <c r="F360" s="142">
        <v>15.06</v>
      </c>
      <c r="G360" s="142">
        <v>190.35</v>
      </c>
      <c r="H360" s="142">
        <v>0.08</v>
      </c>
      <c r="I360" s="142">
        <v>0.1</v>
      </c>
      <c r="J360" s="142">
        <v>20.34</v>
      </c>
      <c r="K360" s="142">
        <v>252.35</v>
      </c>
      <c r="L360" s="142">
        <v>0.01</v>
      </c>
      <c r="M360" s="142">
        <v>37</v>
      </c>
      <c r="N360" s="142">
        <v>102.12</v>
      </c>
      <c r="O360" s="142">
        <v>27.839999999999996</v>
      </c>
      <c r="P360" s="142">
        <v>373.62</v>
      </c>
      <c r="Q360" s="142">
        <v>1.3399999999999999</v>
      </c>
      <c r="R360" s="142">
        <v>1.78</v>
      </c>
      <c r="S360" s="142">
        <v>5.8100000000000005</v>
      </c>
      <c r="T360" s="142">
        <v>0.05</v>
      </c>
    </row>
    <row r="361" spans="1:20" s="1" customFormat="1" ht="33" x14ac:dyDescent="0.3">
      <c r="A361" s="89" t="s">
        <v>549</v>
      </c>
      <c r="B361" s="115" t="s">
        <v>594</v>
      </c>
      <c r="C361" s="137">
        <v>105</v>
      </c>
      <c r="D361" s="142">
        <v>24.669999999999998</v>
      </c>
      <c r="E361" s="142">
        <v>12.75</v>
      </c>
      <c r="F361" s="141">
        <v>7.0000000000000007E-2</v>
      </c>
      <c r="G361" s="142">
        <v>220.26</v>
      </c>
      <c r="H361" s="142">
        <v>0.11</v>
      </c>
      <c r="I361" s="142">
        <v>0.26</v>
      </c>
      <c r="J361" s="141">
        <v>0</v>
      </c>
      <c r="K361" s="142">
        <v>31.25</v>
      </c>
      <c r="L361" s="141">
        <v>7.0000000000000007E-2</v>
      </c>
      <c r="M361" s="142">
        <v>10.69</v>
      </c>
      <c r="N361" s="142">
        <v>232.98</v>
      </c>
      <c r="O361" s="142">
        <v>28.82</v>
      </c>
      <c r="P361" s="142">
        <v>304.02</v>
      </c>
      <c r="Q361" s="142">
        <v>1.03</v>
      </c>
      <c r="R361" s="142">
        <v>28.68</v>
      </c>
      <c r="S361" s="141">
        <v>0</v>
      </c>
      <c r="T361" s="141">
        <v>0</v>
      </c>
    </row>
    <row r="362" spans="1:20" s="1" customFormat="1" x14ac:dyDescent="0.3">
      <c r="A362" s="90" t="s">
        <v>244</v>
      </c>
      <c r="B362" s="115" t="s">
        <v>174</v>
      </c>
      <c r="C362" s="137">
        <v>180</v>
      </c>
      <c r="D362" s="142">
        <v>3.94</v>
      </c>
      <c r="E362" s="142">
        <v>5.67</v>
      </c>
      <c r="F362" s="142">
        <v>26.52</v>
      </c>
      <c r="G362" s="142">
        <v>173.36</v>
      </c>
      <c r="H362" s="143">
        <v>0.2</v>
      </c>
      <c r="I362" s="142">
        <v>0.16</v>
      </c>
      <c r="J362" s="142">
        <v>31.16</v>
      </c>
      <c r="K362" s="142">
        <v>37.78</v>
      </c>
      <c r="L362" s="142">
        <v>0.09</v>
      </c>
      <c r="M362" s="142">
        <v>52.28</v>
      </c>
      <c r="N362" s="143">
        <v>116.7</v>
      </c>
      <c r="O362" s="142">
        <v>39.479999999999997</v>
      </c>
      <c r="P362" s="142">
        <v>917.45</v>
      </c>
      <c r="Q362" s="142">
        <v>1.44</v>
      </c>
      <c r="R362" s="142">
        <v>0.76</v>
      </c>
      <c r="S362" s="142">
        <v>10.220000000000001</v>
      </c>
      <c r="T362" s="142">
        <v>0.05</v>
      </c>
    </row>
    <row r="363" spans="1:20" s="1" customFormat="1" x14ac:dyDescent="0.3">
      <c r="A363" s="90" t="s">
        <v>217</v>
      </c>
      <c r="B363" s="115" t="s">
        <v>59</v>
      </c>
      <c r="C363" s="137">
        <v>200</v>
      </c>
      <c r="D363" s="142">
        <v>0.16</v>
      </c>
      <c r="E363" s="142">
        <v>0.04</v>
      </c>
      <c r="F363" s="143">
        <v>13.1</v>
      </c>
      <c r="G363" s="142">
        <v>54.29</v>
      </c>
      <c r="H363" s="142">
        <v>0.01</v>
      </c>
      <c r="I363" s="142">
        <v>0.01</v>
      </c>
      <c r="J363" s="140">
        <v>3</v>
      </c>
      <c r="K363" s="143">
        <v>3.4</v>
      </c>
      <c r="L363" s="141"/>
      <c r="M363" s="142">
        <v>7.73</v>
      </c>
      <c r="N363" s="140">
        <v>6</v>
      </c>
      <c r="O363" s="143">
        <v>5.2</v>
      </c>
      <c r="P363" s="142">
        <v>51.53</v>
      </c>
      <c r="Q363" s="142">
        <v>0.13</v>
      </c>
      <c r="R363" s="142">
        <v>0.02</v>
      </c>
      <c r="S363" s="143">
        <v>0.4</v>
      </c>
      <c r="T363" s="141"/>
    </row>
    <row r="364" spans="1:20" s="1" customFormat="1" x14ac:dyDescent="0.3">
      <c r="A364" s="116"/>
      <c r="B364" s="115" t="s">
        <v>426</v>
      </c>
      <c r="C364" s="137">
        <v>120</v>
      </c>
      <c r="D364" s="142">
        <v>8.06</v>
      </c>
      <c r="E364" s="142">
        <v>5.75</v>
      </c>
      <c r="F364" s="142">
        <v>49.27</v>
      </c>
      <c r="G364" s="143">
        <v>285.3</v>
      </c>
      <c r="H364" s="142">
        <v>0.32</v>
      </c>
      <c r="I364" s="142">
        <v>0.12</v>
      </c>
      <c r="J364" s="141"/>
      <c r="K364" s="142">
        <v>4.92</v>
      </c>
      <c r="L364" s="141"/>
      <c r="M364" s="142">
        <v>171.28</v>
      </c>
      <c r="N364" s="142">
        <v>183.32</v>
      </c>
      <c r="O364" s="142">
        <v>79.84</v>
      </c>
      <c r="P364" s="142">
        <v>132.84</v>
      </c>
      <c r="Q364" s="142">
        <v>3.22</v>
      </c>
      <c r="R364" s="142">
        <v>9.7100000000000009</v>
      </c>
      <c r="S364" s="142">
        <v>0.79</v>
      </c>
      <c r="T364" s="141"/>
    </row>
    <row r="365" spans="1:20" s="1" customFormat="1" x14ac:dyDescent="0.3">
      <c r="A365" s="90" t="s">
        <v>198</v>
      </c>
      <c r="B365" s="115" t="s">
        <v>45</v>
      </c>
      <c r="C365" s="137">
        <v>100</v>
      </c>
      <c r="D365" s="143">
        <v>0.4</v>
      </c>
      <c r="E365" s="143">
        <v>0.4</v>
      </c>
      <c r="F365" s="143">
        <v>9.8000000000000007</v>
      </c>
      <c r="G365" s="140">
        <v>47</v>
      </c>
      <c r="H365" s="142">
        <v>0.03</v>
      </c>
      <c r="I365" s="142">
        <v>0.02</v>
      </c>
      <c r="J365" s="140">
        <v>10</v>
      </c>
      <c r="K365" s="140">
        <v>5</v>
      </c>
      <c r="L365" s="141"/>
      <c r="M365" s="140">
        <v>16</v>
      </c>
      <c r="N365" s="140">
        <v>11</v>
      </c>
      <c r="O365" s="140">
        <v>9</v>
      </c>
      <c r="P365" s="140">
        <v>278</v>
      </c>
      <c r="Q365" s="143">
        <v>2.2000000000000002</v>
      </c>
      <c r="R365" s="143">
        <v>0.3</v>
      </c>
      <c r="S365" s="140">
        <v>2</v>
      </c>
      <c r="T365" s="142">
        <v>0.01</v>
      </c>
    </row>
    <row r="366" spans="1:20" s="1" customFormat="1" x14ac:dyDescent="0.3">
      <c r="A366" s="183" t="s">
        <v>49</v>
      </c>
      <c r="B366" s="184"/>
      <c r="C366" s="137">
        <f>SUM(C359:C365)</f>
        <v>1080</v>
      </c>
      <c r="D366" s="142">
        <v>45.13</v>
      </c>
      <c r="E366" s="142">
        <v>40.270000000000003</v>
      </c>
      <c r="F366" s="142">
        <v>121.28</v>
      </c>
      <c r="G366" s="142">
        <v>1045.3699999999999</v>
      </c>
      <c r="H366" s="143">
        <v>0.8</v>
      </c>
      <c r="I366" s="142">
        <v>0.72</v>
      </c>
      <c r="J366" s="142">
        <v>73.25</v>
      </c>
      <c r="K366" s="142">
        <v>576.99</v>
      </c>
      <c r="L366" s="142">
        <v>0.17</v>
      </c>
      <c r="M366" s="142">
        <v>323.64</v>
      </c>
      <c r="N366" s="142">
        <v>700.13</v>
      </c>
      <c r="O366" s="142">
        <v>241.25</v>
      </c>
      <c r="P366" s="142">
        <v>2483.04</v>
      </c>
      <c r="Q366" s="142">
        <v>13.27</v>
      </c>
      <c r="R366" s="142">
        <v>41.69</v>
      </c>
      <c r="S366" s="142">
        <v>522.88</v>
      </c>
      <c r="T366" s="142">
        <v>68.13</v>
      </c>
    </row>
    <row r="367" spans="1:20" s="1" customFormat="1" x14ac:dyDescent="0.3">
      <c r="A367" s="180" t="s">
        <v>14</v>
      </c>
      <c r="B367" s="180"/>
      <c r="C367" s="180"/>
      <c r="D367" s="180"/>
      <c r="E367" s="180"/>
      <c r="F367" s="180"/>
      <c r="G367" s="180"/>
      <c r="H367" s="180"/>
      <c r="I367" s="180"/>
      <c r="J367" s="180"/>
      <c r="K367" s="180"/>
      <c r="L367" s="180"/>
      <c r="M367" s="180"/>
      <c r="N367" s="180"/>
      <c r="O367" s="180"/>
      <c r="P367" s="180"/>
      <c r="Q367" s="180"/>
      <c r="R367" s="180"/>
      <c r="S367" s="180"/>
      <c r="T367" s="180"/>
    </row>
    <row r="368" spans="1:20" s="1" customFormat="1" x14ac:dyDescent="0.3">
      <c r="A368" s="90" t="s">
        <v>531</v>
      </c>
      <c r="B368" s="115" t="s">
        <v>443</v>
      </c>
      <c r="C368" s="137">
        <v>75</v>
      </c>
      <c r="D368" s="142">
        <v>1.82</v>
      </c>
      <c r="E368" s="142">
        <v>0.03</v>
      </c>
      <c r="F368" s="142">
        <v>5.96</v>
      </c>
      <c r="G368" s="142">
        <v>31.73</v>
      </c>
      <c r="H368" s="141"/>
      <c r="I368" s="141"/>
      <c r="J368" s="142">
        <v>1.35</v>
      </c>
      <c r="K368" s="142">
        <v>1.53</v>
      </c>
      <c r="L368" s="141"/>
      <c r="M368" s="142">
        <v>3.48</v>
      </c>
      <c r="N368" s="143">
        <v>2.7</v>
      </c>
      <c r="O368" s="142">
        <v>2.34</v>
      </c>
      <c r="P368" s="142">
        <v>23.19</v>
      </c>
      <c r="Q368" s="142">
        <v>0.06</v>
      </c>
      <c r="R368" s="142">
        <v>0.01</v>
      </c>
      <c r="S368" s="142">
        <v>0.18</v>
      </c>
      <c r="T368" s="141"/>
    </row>
    <row r="369" spans="1:20" s="1" customFormat="1" x14ac:dyDescent="0.3">
      <c r="A369" s="90" t="s">
        <v>197</v>
      </c>
      <c r="B369" s="115" t="s">
        <v>11</v>
      </c>
      <c r="C369" s="137">
        <v>200</v>
      </c>
      <c r="D369" s="142">
        <v>0.26</v>
      </c>
      <c r="E369" s="142">
        <v>0.03</v>
      </c>
      <c r="F369" s="142">
        <v>11.26</v>
      </c>
      <c r="G369" s="142">
        <v>47.79</v>
      </c>
      <c r="H369" s="141"/>
      <c r="I369" s="142">
        <v>0.01</v>
      </c>
      <c r="J369" s="143">
        <v>2.9</v>
      </c>
      <c r="K369" s="142">
        <v>0.64</v>
      </c>
      <c r="L369" s="141"/>
      <c r="M369" s="142">
        <v>8.08</v>
      </c>
      <c r="N369" s="142">
        <v>9.7799999999999994</v>
      </c>
      <c r="O369" s="142">
        <v>5.24</v>
      </c>
      <c r="P369" s="142">
        <v>36.54</v>
      </c>
      <c r="Q369" s="143">
        <v>0.9</v>
      </c>
      <c r="R369" s="142">
        <v>0.03</v>
      </c>
      <c r="S369" s="142">
        <v>0.01</v>
      </c>
      <c r="T369" s="141"/>
    </row>
    <row r="370" spans="1:20" s="1" customFormat="1" x14ac:dyDescent="0.3">
      <c r="A370" s="89" t="s">
        <v>198</v>
      </c>
      <c r="B370" s="115" t="s">
        <v>57</v>
      </c>
      <c r="C370" s="137">
        <v>100</v>
      </c>
      <c r="D370" s="143">
        <v>0.6</v>
      </c>
      <c r="E370" s="143">
        <v>0.6</v>
      </c>
      <c r="F370" s="143">
        <v>15.4</v>
      </c>
      <c r="G370" s="140">
        <v>72</v>
      </c>
      <c r="H370" s="142">
        <v>0.05</v>
      </c>
      <c r="I370" s="142">
        <v>0.02</v>
      </c>
      <c r="J370" s="140">
        <v>6</v>
      </c>
      <c r="K370" s="140">
        <v>5</v>
      </c>
      <c r="L370" s="141"/>
      <c r="M370" s="140">
        <v>30</v>
      </c>
      <c r="N370" s="140">
        <v>22</v>
      </c>
      <c r="O370" s="140">
        <v>17</v>
      </c>
      <c r="P370" s="140">
        <v>225</v>
      </c>
      <c r="Q370" s="143">
        <v>0.6</v>
      </c>
      <c r="R370" s="143">
        <v>0.1</v>
      </c>
      <c r="S370" s="140">
        <v>8</v>
      </c>
      <c r="T370" s="142">
        <v>0.01</v>
      </c>
    </row>
    <row r="371" spans="1:20" s="1" customFormat="1" x14ac:dyDescent="0.3">
      <c r="A371" s="183" t="s">
        <v>73</v>
      </c>
      <c r="B371" s="184"/>
      <c r="C371" s="137">
        <f>SUM(C368:C370)</f>
        <v>375</v>
      </c>
      <c r="D371" s="142">
        <v>2.68</v>
      </c>
      <c r="E371" s="142">
        <v>0.66</v>
      </c>
      <c r="F371" s="142">
        <v>32.619999999999997</v>
      </c>
      <c r="G371" s="142">
        <v>151.52000000000001</v>
      </c>
      <c r="H371" s="142">
        <v>0.05</v>
      </c>
      <c r="I371" s="142">
        <v>0.03</v>
      </c>
      <c r="J371" s="142">
        <v>10.25</v>
      </c>
      <c r="K371" s="142">
        <v>7.17</v>
      </c>
      <c r="L371" s="141"/>
      <c r="M371" s="142">
        <v>41.56</v>
      </c>
      <c r="N371" s="142">
        <v>34.479999999999997</v>
      </c>
      <c r="O371" s="142">
        <v>24.58</v>
      </c>
      <c r="P371" s="142">
        <v>284.73</v>
      </c>
      <c r="Q371" s="142">
        <v>1.56</v>
      </c>
      <c r="R371" s="142">
        <v>0.14000000000000001</v>
      </c>
      <c r="S371" s="142">
        <v>8.19</v>
      </c>
      <c r="T371" s="142">
        <v>0.01</v>
      </c>
    </row>
    <row r="372" spans="1:20" s="1" customFormat="1" x14ac:dyDescent="0.3">
      <c r="A372" s="183" t="s">
        <v>50</v>
      </c>
      <c r="B372" s="184"/>
      <c r="C372" s="137">
        <f>C371+C366+C357</f>
        <v>2020</v>
      </c>
      <c r="D372" s="142">
        <v>86.34</v>
      </c>
      <c r="E372" s="143">
        <v>67.7</v>
      </c>
      <c r="F372" s="142">
        <v>233.91</v>
      </c>
      <c r="G372" s="142">
        <v>1928.41</v>
      </c>
      <c r="H372" s="142">
        <v>1.1299999999999999</v>
      </c>
      <c r="I372" s="142">
        <v>1.42</v>
      </c>
      <c r="J372" s="142">
        <v>93.97</v>
      </c>
      <c r="K372" s="142">
        <v>763.02</v>
      </c>
      <c r="L372" s="142">
        <v>0.52</v>
      </c>
      <c r="M372" s="142">
        <v>913.38</v>
      </c>
      <c r="N372" s="142">
        <v>1328.49</v>
      </c>
      <c r="O372" s="142">
        <v>372.99</v>
      </c>
      <c r="P372" s="142">
        <v>3351.67</v>
      </c>
      <c r="Q372" s="142">
        <v>20.25</v>
      </c>
      <c r="R372" s="142">
        <v>98.73</v>
      </c>
      <c r="S372" s="142">
        <v>553.36</v>
      </c>
      <c r="T372" s="142">
        <v>68.22</v>
      </c>
    </row>
    <row r="373" spans="1:20" s="1" customFormat="1" x14ac:dyDescent="0.3">
      <c r="A373" s="118"/>
      <c r="B373" s="125"/>
      <c r="C373" s="138"/>
      <c r="D373" s="119"/>
      <c r="E373" s="119"/>
      <c r="F373" s="119"/>
      <c r="G373" s="119"/>
      <c r="H373" s="119"/>
      <c r="I373" s="119"/>
      <c r="J373" s="119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</row>
    <row r="374" spans="1:20" s="1" customFormat="1" x14ac:dyDescent="0.3">
      <c r="A374" s="171"/>
      <c r="B374" s="171"/>
      <c r="C374" s="171"/>
      <c r="D374" s="171"/>
      <c r="E374" s="171"/>
      <c r="F374" s="171"/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  <c r="Q374" s="171"/>
      <c r="R374" s="171"/>
      <c r="S374" s="171"/>
      <c r="T374" s="171"/>
    </row>
    <row r="375" spans="1:20" s="1" customFormat="1" x14ac:dyDescent="0.3">
      <c r="A375" s="172"/>
      <c r="B375" s="172"/>
      <c r="C375" s="138"/>
      <c r="D375" s="120"/>
      <c r="E375" s="121"/>
      <c r="F375" s="119"/>
      <c r="G375" s="119"/>
      <c r="H375" s="120"/>
      <c r="I375" s="120"/>
      <c r="J375" s="120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</row>
    <row r="376" spans="1:20" s="1" customFormat="1" x14ac:dyDescent="0.3">
      <c r="A376" s="173"/>
      <c r="B376" s="173"/>
      <c r="C376" s="138"/>
      <c r="D376" s="120"/>
      <c r="E376" s="119"/>
      <c r="F376" s="119"/>
      <c r="G376" s="119"/>
      <c r="H376" s="120"/>
      <c r="I376" s="120"/>
      <c r="J376" s="120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</row>
    <row r="377" spans="1:20" s="1" customFormat="1" x14ac:dyDescent="0.3">
      <c r="A377" s="174" t="s">
        <v>27</v>
      </c>
      <c r="B377" s="174" t="s">
        <v>28</v>
      </c>
      <c r="C377" s="174" t="s">
        <v>511</v>
      </c>
      <c r="D377" s="181" t="s">
        <v>30</v>
      </c>
      <c r="E377" s="181"/>
      <c r="F377" s="181"/>
      <c r="G377" s="174" t="s">
        <v>512</v>
      </c>
      <c r="H377" s="181" t="s">
        <v>32</v>
      </c>
      <c r="I377" s="181"/>
      <c r="J377" s="181"/>
      <c r="K377" s="181"/>
      <c r="L377" s="181"/>
      <c r="M377" s="181" t="s">
        <v>33</v>
      </c>
      <c r="N377" s="181"/>
      <c r="O377" s="181"/>
      <c r="P377" s="181"/>
      <c r="Q377" s="181"/>
      <c r="R377" s="181"/>
      <c r="S377" s="181"/>
      <c r="T377" s="181"/>
    </row>
    <row r="378" spans="1:20" s="1" customFormat="1" x14ac:dyDescent="0.3">
      <c r="A378" s="175"/>
      <c r="B378" s="176"/>
      <c r="C378" s="175"/>
      <c r="D378" s="114" t="s">
        <v>34</v>
      </c>
      <c r="E378" s="114" t="s">
        <v>35</v>
      </c>
      <c r="F378" s="114" t="s">
        <v>36</v>
      </c>
      <c r="G378" s="175"/>
      <c r="H378" s="114" t="s">
        <v>37</v>
      </c>
      <c r="I378" s="114" t="s">
        <v>513</v>
      </c>
      <c r="J378" s="114" t="s">
        <v>514</v>
      </c>
      <c r="K378" s="114" t="s">
        <v>515</v>
      </c>
      <c r="L378" s="114" t="s">
        <v>516</v>
      </c>
      <c r="M378" s="114" t="s">
        <v>38</v>
      </c>
      <c r="N378" s="114" t="s">
        <v>39</v>
      </c>
      <c r="O378" s="114" t="s">
        <v>40</v>
      </c>
      <c r="P378" s="114" t="s">
        <v>517</v>
      </c>
      <c r="Q378" s="114" t="s">
        <v>41</v>
      </c>
      <c r="R378" s="114" t="s">
        <v>378</v>
      </c>
      <c r="S378" s="114" t="s">
        <v>377</v>
      </c>
      <c r="T378" s="114" t="s">
        <v>379</v>
      </c>
    </row>
    <row r="379" spans="1:20" s="1" customFormat="1" x14ac:dyDescent="0.3">
      <c r="A379" s="88">
        <v>1</v>
      </c>
      <c r="B379" s="124">
        <v>2</v>
      </c>
      <c r="C379" s="137">
        <v>3</v>
      </c>
      <c r="D379" s="88">
        <v>4</v>
      </c>
      <c r="E379" s="88">
        <v>5</v>
      </c>
      <c r="F379" s="88">
        <v>6</v>
      </c>
      <c r="G379" s="88">
        <v>7</v>
      </c>
      <c r="H379" s="88">
        <v>8</v>
      </c>
      <c r="I379" s="88">
        <v>9</v>
      </c>
      <c r="J379" s="88">
        <v>10</v>
      </c>
      <c r="K379" s="88">
        <v>11</v>
      </c>
      <c r="L379" s="88">
        <v>12</v>
      </c>
      <c r="M379" s="88">
        <v>13</v>
      </c>
      <c r="N379" s="88">
        <v>14</v>
      </c>
      <c r="O379" s="88">
        <v>15</v>
      </c>
      <c r="P379" s="88">
        <v>16</v>
      </c>
      <c r="Q379" s="88">
        <v>17</v>
      </c>
      <c r="R379" s="88">
        <v>18</v>
      </c>
      <c r="S379" s="88">
        <v>19</v>
      </c>
      <c r="T379" s="88">
        <v>20</v>
      </c>
    </row>
    <row r="380" spans="1:20" s="1" customFormat="1" x14ac:dyDescent="0.3">
      <c r="A380" s="180" t="s">
        <v>554</v>
      </c>
      <c r="B380" s="180"/>
      <c r="C380" s="180"/>
      <c r="D380" s="180"/>
      <c r="E380" s="180"/>
      <c r="F380" s="180"/>
      <c r="G380" s="180"/>
      <c r="H380" s="180"/>
      <c r="I380" s="180"/>
      <c r="J380" s="180"/>
      <c r="K380" s="180"/>
      <c r="L380" s="180"/>
      <c r="M380" s="180"/>
      <c r="N380" s="180"/>
      <c r="O380" s="180"/>
      <c r="P380" s="180"/>
      <c r="Q380" s="180"/>
      <c r="R380" s="180"/>
      <c r="S380" s="180"/>
      <c r="T380" s="180"/>
    </row>
    <row r="381" spans="1:20" s="1" customFormat="1" x14ac:dyDescent="0.3">
      <c r="A381" s="180" t="s">
        <v>42</v>
      </c>
      <c r="B381" s="180"/>
      <c r="C381" s="180"/>
      <c r="D381" s="180"/>
      <c r="E381" s="180"/>
      <c r="F381" s="180"/>
      <c r="G381" s="180"/>
      <c r="H381" s="180"/>
      <c r="I381" s="180"/>
      <c r="J381" s="180"/>
      <c r="K381" s="180"/>
      <c r="L381" s="180"/>
      <c r="M381" s="180"/>
      <c r="N381" s="180"/>
      <c r="O381" s="180"/>
      <c r="P381" s="180"/>
      <c r="Q381" s="180"/>
      <c r="R381" s="180"/>
      <c r="S381" s="180"/>
      <c r="T381" s="180"/>
    </row>
    <row r="382" spans="1:20" s="1" customFormat="1" x14ac:dyDescent="0.3">
      <c r="A382" s="90" t="s">
        <v>193</v>
      </c>
      <c r="B382" s="115" t="s">
        <v>43</v>
      </c>
      <c r="C382" s="137">
        <v>10</v>
      </c>
      <c r="D382" s="142">
        <v>0.08</v>
      </c>
      <c r="E382" s="142">
        <v>7.25</v>
      </c>
      <c r="F382" s="142">
        <v>0.13</v>
      </c>
      <c r="G382" s="143">
        <v>66.099999999999994</v>
      </c>
      <c r="H382" s="141"/>
      <c r="I382" s="142">
        <v>0.01</v>
      </c>
      <c r="J382" s="141"/>
      <c r="K382" s="140">
        <v>45</v>
      </c>
      <c r="L382" s="142">
        <v>0.13</v>
      </c>
      <c r="M382" s="143">
        <v>2.4</v>
      </c>
      <c r="N382" s="140">
        <v>3</v>
      </c>
      <c r="O382" s="142">
        <v>0.05</v>
      </c>
      <c r="P382" s="140">
        <v>3</v>
      </c>
      <c r="Q382" s="142">
        <v>0.02</v>
      </c>
      <c r="R382" s="143">
        <v>0.1</v>
      </c>
      <c r="S382" s="141"/>
      <c r="T382" s="141"/>
    </row>
    <row r="383" spans="1:20" s="1" customFormat="1" x14ac:dyDescent="0.3">
      <c r="A383" s="90" t="s">
        <v>222</v>
      </c>
      <c r="B383" s="115" t="s">
        <v>158</v>
      </c>
      <c r="C383" s="137">
        <v>100</v>
      </c>
      <c r="D383" s="143">
        <v>18.600000000000001</v>
      </c>
      <c r="E383" s="143">
        <v>11.5</v>
      </c>
      <c r="F383" s="142">
        <v>0.79</v>
      </c>
      <c r="G383" s="142">
        <v>186.34</v>
      </c>
      <c r="H383" s="142">
        <v>0.08</v>
      </c>
      <c r="I383" s="142">
        <v>0.21</v>
      </c>
      <c r="J383" s="142">
        <v>0.19</v>
      </c>
      <c r="K383" s="142">
        <v>69.11</v>
      </c>
      <c r="L383" s="142">
        <v>0.15</v>
      </c>
      <c r="M383" s="142">
        <v>150.02000000000001</v>
      </c>
      <c r="N383" s="142">
        <v>222.64</v>
      </c>
      <c r="O383" s="142">
        <v>24.26</v>
      </c>
      <c r="P383" s="142">
        <v>219.39</v>
      </c>
      <c r="Q383" s="142">
        <v>0.81</v>
      </c>
      <c r="R383" s="142">
        <v>19.29</v>
      </c>
      <c r="S383" s="142">
        <v>3.24</v>
      </c>
      <c r="T383" s="142">
        <v>0.01</v>
      </c>
    </row>
    <row r="384" spans="1:20" s="1" customFormat="1" x14ac:dyDescent="0.3">
      <c r="A384" s="116" t="s">
        <v>534</v>
      </c>
      <c r="B384" s="115" t="s">
        <v>448</v>
      </c>
      <c r="C384" s="137">
        <v>180</v>
      </c>
      <c r="D384" s="142">
        <v>6.47</v>
      </c>
      <c r="E384" s="142">
        <v>5.62</v>
      </c>
      <c r="F384" s="142">
        <v>23.76</v>
      </c>
      <c r="G384" s="142">
        <v>174.21</v>
      </c>
      <c r="H384" s="142">
        <v>0.24</v>
      </c>
      <c r="I384" s="142">
        <v>0.25</v>
      </c>
      <c r="J384" s="142">
        <v>102.75</v>
      </c>
      <c r="K384" s="142">
        <v>839.28</v>
      </c>
      <c r="L384" s="142">
        <v>0.05</v>
      </c>
      <c r="M384" s="142">
        <v>110.05</v>
      </c>
      <c r="N384" s="142">
        <v>170.45</v>
      </c>
      <c r="O384" s="142">
        <v>60.35</v>
      </c>
      <c r="P384" s="142">
        <v>928.95</v>
      </c>
      <c r="Q384" s="142">
        <v>2.3199999999999998</v>
      </c>
      <c r="R384" s="142">
        <v>2.06</v>
      </c>
      <c r="S384" s="142">
        <v>10.48</v>
      </c>
      <c r="T384" s="142">
        <v>0.06</v>
      </c>
    </row>
    <row r="385" spans="1:20" s="1" customFormat="1" x14ac:dyDescent="0.3">
      <c r="A385" s="89" t="s">
        <v>414</v>
      </c>
      <c r="B385" s="115" t="s">
        <v>52</v>
      </c>
      <c r="C385" s="137">
        <v>200</v>
      </c>
      <c r="D385" s="143">
        <v>0.3</v>
      </c>
      <c r="E385" s="142">
        <v>0.06</v>
      </c>
      <c r="F385" s="143">
        <v>12.5</v>
      </c>
      <c r="G385" s="142">
        <v>53.93</v>
      </c>
      <c r="H385" s="141"/>
      <c r="I385" s="142">
        <v>0.02</v>
      </c>
      <c r="J385" s="143">
        <v>30.1</v>
      </c>
      <c r="K385" s="142">
        <v>25.01</v>
      </c>
      <c r="L385" s="141"/>
      <c r="M385" s="142">
        <v>7.08</v>
      </c>
      <c r="N385" s="142">
        <v>8.75</v>
      </c>
      <c r="O385" s="142">
        <v>4.91</v>
      </c>
      <c r="P385" s="142">
        <v>26.63</v>
      </c>
      <c r="Q385" s="142">
        <v>0.94</v>
      </c>
      <c r="R385" s="141"/>
      <c r="S385" s="141"/>
      <c r="T385" s="141"/>
    </row>
    <row r="386" spans="1:20" s="1" customFormat="1" x14ac:dyDescent="0.3">
      <c r="A386" s="116"/>
      <c r="B386" s="115" t="s">
        <v>426</v>
      </c>
      <c r="C386" s="137">
        <v>70</v>
      </c>
      <c r="D386" s="142">
        <v>4.7699999999999996</v>
      </c>
      <c r="E386" s="142">
        <v>2.98</v>
      </c>
      <c r="F386" s="142">
        <v>30.09</v>
      </c>
      <c r="G386" s="143">
        <v>168.6</v>
      </c>
      <c r="H386" s="142">
        <v>0.19</v>
      </c>
      <c r="I386" s="142">
        <v>7.0000000000000007E-2</v>
      </c>
      <c r="J386" s="141"/>
      <c r="K386" s="142">
        <v>3.12</v>
      </c>
      <c r="L386" s="141"/>
      <c r="M386" s="142">
        <v>91.38</v>
      </c>
      <c r="N386" s="142">
        <v>107.07</v>
      </c>
      <c r="O386" s="142">
        <v>43.04</v>
      </c>
      <c r="P386" s="142">
        <v>80.040000000000006</v>
      </c>
      <c r="Q386" s="142">
        <v>1.85</v>
      </c>
      <c r="R386" s="142">
        <v>5.39</v>
      </c>
      <c r="S386" s="142">
        <v>0.44</v>
      </c>
      <c r="T386" s="141"/>
    </row>
    <row r="387" spans="1:20" s="1" customFormat="1" x14ac:dyDescent="0.3">
      <c r="A387" s="90" t="s">
        <v>198</v>
      </c>
      <c r="B387" s="115" t="s">
        <v>45</v>
      </c>
      <c r="C387" s="137">
        <v>100</v>
      </c>
      <c r="D387" s="143">
        <v>0.4</v>
      </c>
      <c r="E387" s="143">
        <v>0.4</v>
      </c>
      <c r="F387" s="143">
        <v>9.8000000000000007</v>
      </c>
      <c r="G387" s="140">
        <v>47</v>
      </c>
      <c r="H387" s="142">
        <v>0.03</v>
      </c>
      <c r="I387" s="142">
        <v>0.02</v>
      </c>
      <c r="J387" s="140">
        <v>10</v>
      </c>
      <c r="K387" s="140">
        <v>5</v>
      </c>
      <c r="L387" s="141"/>
      <c r="M387" s="140">
        <v>16</v>
      </c>
      <c r="N387" s="140">
        <v>11</v>
      </c>
      <c r="O387" s="140">
        <v>9</v>
      </c>
      <c r="P387" s="140">
        <v>278</v>
      </c>
      <c r="Q387" s="143">
        <v>2.2000000000000002</v>
      </c>
      <c r="R387" s="143">
        <v>0.3</v>
      </c>
      <c r="S387" s="140">
        <v>2</v>
      </c>
      <c r="T387" s="142">
        <v>0.01</v>
      </c>
    </row>
    <row r="388" spans="1:20" s="1" customFormat="1" x14ac:dyDescent="0.3">
      <c r="A388" s="183" t="s">
        <v>46</v>
      </c>
      <c r="B388" s="184"/>
      <c r="C388" s="137">
        <f>SUM(C382:C387)</f>
        <v>660</v>
      </c>
      <c r="D388" s="142">
        <v>30.62</v>
      </c>
      <c r="E388" s="142">
        <v>27.81</v>
      </c>
      <c r="F388" s="142">
        <v>77.069999999999993</v>
      </c>
      <c r="G388" s="142">
        <v>696.18</v>
      </c>
      <c r="H388" s="142">
        <v>0.54</v>
      </c>
      <c r="I388" s="142">
        <v>0.57999999999999996</v>
      </c>
      <c r="J388" s="142">
        <v>143.04</v>
      </c>
      <c r="K388" s="142">
        <v>986.52</v>
      </c>
      <c r="L388" s="142">
        <v>0.33</v>
      </c>
      <c r="M388" s="142">
        <v>376.93</v>
      </c>
      <c r="N388" s="142">
        <v>522.91</v>
      </c>
      <c r="O388" s="142">
        <v>141.61000000000001</v>
      </c>
      <c r="P388" s="142">
        <v>1536.01</v>
      </c>
      <c r="Q388" s="142">
        <v>8.14</v>
      </c>
      <c r="R388" s="142">
        <v>27.14</v>
      </c>
      <c r="S388" s="142">
        <v>16.16</v>
      </c>
      <c r="T388" s="142">
        <v>0.08</v>
      </c>
    </row>
    <row r="389" spans="1:20" s="1" customFormat="1" x14ac:dyDescent="0.3">
      <c r="A389" s="180" t="s">
        <v>13</v>
      </c>
      <c r="B389" s="180"/>
      <c r="C389" s="180"/>
      <c r="D389" s="180"/>
      <c r="E389" s="180"/>
      <c r="F389" s="180"/>
      <c r="G389" s="180"/>
      <c r="H389" s="180"/>
      <c r="I389" s="180"/>
      <c r="J389" s="180"/>
      <c r="K389" s="180"/>
      <c r="L389" s="180"/>
      <c r="M389" s="180"/>
      <c r="N389" s="180"/>
      <c r="O389" s="180"/>
      <c r="P389" s="180"/>
      <c r="Q389" s="180"/>
      <c r="R389" s="180"/>
      <c r="S389" s="180"/>
      <c r="T389" s="180"/>
    </row>
    <row r="390" spans="1:20" s="1" customFormat="1" x14ac:dyDescent="0.3">
      <c r="A390" s="90" t="s">
        <v>229</v>
      </c>
      <c r="B390" s="115" t="s">
        <v>162</v>
      </c>
      <c r="C390" s="137">
        <v>100</v>
      </c>
      <c r="D390" s="142">
        <v>0.97</v>
      </c>
      <c r="E390" s="142">
        <v>5.15</v>
      </c>
      <c r="F390" s="142">
        <v>3.59</v>
      </c>
      <c r="G390" s="142">
        <v>65.87</v>
      </c>
      <c r="H390" s="142">
        <v>0.05</v>
      </c>
      <c r="I390" s="142">
        <v>0.04</v>
      </c>
      <c r="J390" s="142">
        <v>15.89</v>
      </c>
      <c r="K390" s="142">
        <v>67.540000000000006</v>
      </c>
      <c r="L390" s="141"/>
      <c r="M390" s="142">
        <v>20.36</v>
      </c>
      <c r="N390" s="142">
        <v>35.89</v>
      </c>
      <c r="O390" s="142">
        <v>16.670000000000002</v>
      </c>
      <c r="P390" s="142">
        <v>214.15</v>
      </c>
      <c r="Q390" s="142">
        <v>0.77</v>
      </c>
      <c r="R390" s="142">
        <v>0.37</v>
      </c>
      <c r="S390" s="142">
        <v>2.46</v>
      </c>
      <c r="T390" s="142">
        <v>0.01</v>
      </c>
    </row>
    <row r="391" spans="1:20" s="1" customFormat="1" x14ac:dyDescent="0.3">
      <c r="A391" s="89" t="s">
        <v>416</v>
      </c>
      <c r="B391" s="115" t="s">
        <v>603</v>
      </c>
      <c r="C391" s="137">
        <v>260</v>
      </c>
      <c r="D391" s="143">
        <v>4.9000000000000004</v>
      </c>
      <c r="E391" s="142">
        <v>7.75</v>
      </c>
      <c r="F391" s="142">
        <v>17.95</v>
      </c>
      <c r="G391" s="142">
        <v>161.38999999999999</v>
      </c>
      <c r="H391" s="142">
        <v>0.09</v>
      </c>
      <c r="I391" s="142">
        <v>7.0000000000000007E-2</v>
      </c>
      <c r="J391" s="140">
        <v>14</v>
      </c>
      <c r="K391" s="142">
        <v>211.15</v>
      </c>
      <c r="L391" s="141"/>
      <c r="M391" s="142">
        <v>17.739999999999998</v>
      </c>
      <c r="N391" s="142">
        <v>87.83</v>
      </c>
      <c r="O391" s="142">
        <v>27.11</v>
      </c>
      <c r="P391" s="142">
        <v>416.85</v>
      </c>
      <c r="Q391" s="142">
        <v>1.18</v>
      </c>
      <c r="R391" s="142">
        <v>1.72</v>
      </c>
      <c r="S391" s="142">
        <v>4.8099999999999996</v>
      </c>
      <c r="T391" s="142">
        <v>0.04</v>
      </c>
    </row>
    <row r="392" spans="1:20" s="1" customFormat="1" ht="33" x14ac:dyDescent="0.3">
      <c r="A392" s="90" t="s">
        <v>546</v>
      </c>
      <c r="B392" s="115" t="s">
        <v>637</v>
      </c>
      <c r="C392" s="137">
        <v>105</v>
      </c>
      <c r="D392" s="142">
        <v>16.779999999999998</v>
      </c>
      <c r="E392" s="143">
        <v>14.23</v>
      </c>
      <c r="F392" s="142">
        <v>10.85</v>
      </c>
      <c r="G392" s="142">
        <v>239.39999999999998</v>
      </c>
      <c r="H392" s="142">
        <v>0.17</v>
      </c>
      <c r="I392" s="142">
        <v>0.16</v>
      </c>
      <c r="J392" s="142">
        <v>8.5399999999999991</v>
      </c>
      <c r="K392" s="142">
        <v>62.19</v>
      </c>
      <c r="L392" s="142">
        <v>4.9800000000000004</v>
      </c>
      <c r="M392" s="142">
        <v>23.59</v>
      </c>
      <c r="N392" s="142">
        <v>179.74</v>
      </c>
      <c r="O392" s="142">
        <v>30.85</v>
      </c>
      <c r="P392" s="142">
        <v>427.93</v>
      </c>
      <c r="Q392" s="142">
        <v>1.24</v>
      </c>
      <c r="R392" s="142">
        <v>28.76</v>
      </c>
      <c r="S392" s="142">
        <v>26.52</v>
      </c>
      <c r="T392" s="142">
        <v>0.25</v>
      </c>
    </row>
    <row r="393" spans="1:20" s="1" customFormat="1" x14ac:dyDescent="0.3">
      <c r="A393" s="89" t="s">
        <v>530</v>
      </c>
      <c r="B393" s="115" t="s">
        <v>441</v>
      </c>
      <c r="C393" s="137">
        <v>180</v>
      </c>
      <c r="D393" s="142">
        <v>7.26</v>
      </c>
      <c r="E393" s="142">
        <v>5.59</v>
      </c>
      <c r="F393" s="142">
        <v>40.590000000000003</v>
      </c>
      <c r="G393" s="142">
        <v>243.02</v>
      </c>
      <c r="H393" s="142">
        <v>0.27</v>
      </c>
      <c r="I393" s="143">
        <v>0.1</v>
      </c>
      <c r="J393" s="143">
        <v>26.5</v>
      </c>
      <c r="K393" s="142">
        <v>97.36</v>
      </c>
      <c r="L393" s="142">
        <v>7.0000000000000007E-2</v>
      </c>
      <c r="M393" s="142">
        <v>29.64</v>
      </c>
      <c r="N393" s="142">
        <v>152.69</v>
      </c>
      <c r="O393" s="142">
        <v>57.25</v>
      </c>
      <c r="P393" s="142">
        <v>272.57</v>
      </c>
      <c r="Q393" s="142">
        <v>2.0499999999999998</v>
      </c>
      <c r="R393" s="142">
        <v>1.77</v>
      </c>
      <c r="S393" s="142">
        <v>4.01</v>
      </c>
      <c r="T393" s="142">
        <v>0.03</v>
      </c>
    </row>
    <row r="394" spans="1:20" s="1" customFormat="1" x14ac:dyDescent="0.3">
      <c r="A394" s="90" t="s">
        <v>217</v>
      </c>
      <c r="B394" s="115" t="s">
        <v>53</v>
      </c>
      <c r="C394" s="137">
        <v>200</v>
      </c>
      <c r="D394" s="143">
        <v>0.2</v>
      </c>
      <c r="E394" s="142">
        <v>0.08</v>
      </c>
      <c r="F394" s="142">
        <v>12.44</v>
      </c>
      <c r="G394" s="142">
        <v>52.69</v>
      </c>
      <c r="H394" s="142">
        <v>0.01</v>
      </c>
      <c r="I394" s="142">
        <v>0.01</v>
      </c>
      <c r="J394" s="140">
        <v>40</v>
      </c>
      <c r="K394" s="143">
        <v>3.4</v>
      </c>
      <c r="L394" s="141"/>
      <c r="M394" s="142">
        <v>7.53</v>
      </c>
      <c r="N394" s="143">
        <v>6.6</v>
      </c>
      <c r="O394" s="143">
        <v>6.2</v>
      </c>
      <c r="P394" s="142">
        <v>70.33</v>
      </c>
      <c r="Q394" s="142">
        <v>0.28999999999999998</v>
      </c>
      <c r="R394" s="142">
        <v>0.22</v>
      </c>
      <c r="S394" s="143">
        <v>0.2</v>
      </c>
      <c r="T394" s="141"/>
    </row>
    <row r="395" spans="1:20" s="1" customFormat="1" x14ac:dyDescent="0.3">
      <c r="A395" s="116"/>
      <c r="B395" s="115" t="s">
        <v>426</v>
      </c>
      <c r="C395" s="137">
        <v>70</v>
      </c>
      <c r="D395" s="142">
        <v>4.7699999999999996</v>
      </c>
      <c r="E395" s="142">
        <v>2.98</v>
      </c>
      <c r="F395" s="142">
        <v>30.09</v>
      </c>
      <c r="G395" s="143">
        <v>168.6</v>
      </c>
      <c r="H395" s="142">
        <v>0.19</v>
      </c>
      <c r="I395" s="142">
        <v>7.0000000000000007E-2</v>
      </c>
      <c r="J395" s="141"/>
      <c r="K395" s="142">
        <v>3.12</v>
      </c>
      <c r="L395" s="141"/>
      <c r="M395" s="142">
        <v>91.38</v>
      </c>
      <c r="N395" s="142">
        <v>107.07</v>
      </c>
      <c r="O395" s="142">
        <v>43.04</v>
      </c>
      <c r="P395" s="142">
        <v>80.040000000000006</v>
      </c>
      <c r="Q395" s="142">
        <v>1.85</v>
      </c>
      <c r="R395" s="142">
        <v>5.39</v>
      </c>
      <c r="S395" s="142">
        <v>0.44</v>
      </c>
      <c r="T395" s="141"/>
    </row>
    <row r="396" spans="1:20" s="1" customFormat="1" x14ac:dyDescent="0.3">
      <c r="A396" s="90" t="s">
        <v>198</v>
      </c>
      <c r="B396" s="115" t="s">
        <v>51</v>
      </c>
      <c r="C396" s="137">
        <v>100</v>
      </c>
      <c r="D396" s="143">
        <v>0.4</v>
      </c>
      <c r="E396" s="143">
        <v>0.3</v>
      </c>
      <c r="F396" s="143">
        <v>10.3</v>
      </c>
      <c r="G396" s="140">
        <v>47</v>
      </c>
      <c r="H396" s="142">
        <v>0.02</v>
      </c>
      <c r="I396" s="142">
        <v>0.03</v>
      </c>
      <c r="J396" s="140">
        <v>5</v>
      </c>
      <c r="K396" s="140">
        <v>2</v>
      </c>
      <c r="L396" s="141"/>
      <c r="M396" s="140">
        <v>19</v>
      </c>
      <c r="N396" s="140">
        <v>16</v>
      </c>
      <c r="O396" s="140">
        <v>12</v>
      </c>
      <c r="P396" s="140">
        <v>155</v>
      </c>
      <c r="Q396" s="143">
        <v>2.2999999999999998</v>
      </c>
      <c r="R396" s="143">
        <v>0.1</v>
      </c>
      <c r="S396" s="140">
        <v>1</v>
      </c>
      <c r="T396" s="142">
        <v>0.01</v>
      </c>
    </row>
    <row r="397" spans="1:20" s="1" customFormat="1" x14ac:dyDescent="0.3">
      <c r="A397" s="183" t="s">
        <v>49</v>
      </c>
      <c r="B397" s="184"/>
      <c r="C397" s="137">
        <f>SUM(C390:C396)</f>
        <v>1015</v>
      </c>
      <c r="D397" s="142">
        <v>35.28</v>
      </c>
      <c r="E397" s="142">
        <v>36.08</v>
      </c>
      <c r="F397" s="142">
        <v>125.81</v>
      </c>
      <c r="G397" s="142">
        <v>977.97</v>
      </c>
      <c r="H397" s="143">
        <v>0.8</v>
      </c>
      <c r="I397" s="142">
        <v>0.48</v>
      </c>
      <c r="J397" s="142">
        <v>109.93</v>
      </c>
      <c r="K397" s="142">
        <v>446.76</v>
      </c>
      <c r="L397" s="142">
        <v>5.05</v>
      </c>
      <c r="M397" s="142">
        <v>209.24</v>
      </c>
      <c r="N397" s="142">
        <v>585.82000000000005</v>
      </c>
      <c r="O397" s="142">
        <v>193.12</v>
      </c>
      <c r="P397" s="142">
        <v>1636.87</v>
      </c>
      <c r="Q397" s="142">
        <v>9.68</v>
      </c>
      <c r="R397" s="142">
        <v>38.33</v>
      </c>
      <c r="S397" s="142">
        <v>39.44</v>
      </c>
      <c r="T397" s="142">
        <v>0.34</v>
      </c>
    </row>
    <row r="398" spans="1:20" s="1" customFormat="1" x14ac:dyDescent="0.3">
      <c r="A398" s="180" t="s">
        <v>14</v>
      </c>
      <c r="B398" s="180"/>
      <c r="C398" s="180"/>
      <c r="D398" s="180"/>
      <c r="E398" s="180"/>
      <c r="F398" s="180"/>
      <c r="G398" s="180"/>
      <c r="H398" s="180"/>
      <c r="I398" s="180"/>
      <c r="J398" s="180"/>
      <c r="K398" s="180"/>
      <c r="L398" s="180"/>
      <c r="M398" s="180"/>
      <c r="N398" s="180"/>
      <c r="O398" s="180"/>
      <c r="P398" s="180"/>
      <c r="Q398" s="180"/>
      <c r="R398" s="180"/>
      <c r="S398" s="180"/>
      <c r="T398" s="180"/>
    </row>
    <row r="399" spans="1:20" s="1" customFormat="1" x14ac:dyDescent="0.3">
      <c r="A399" s="117"/>
      <c r="B399" s="115" t="s">
        <v>572</v>
      </c>
      <c r="C399" s="137">
        <v>50</v>
      </c>
      <c r="D399" s="142">
        <v>5.04</v>
      </c>
      <c r="E399" s="142">
        <v>8.91</v>
      </c>
      <c r="F399" s="143">
        <v>22.9</v>
      </c>
      <c r="G399" s="142">
        <v>192.81</v>
      </c>
      <c r="H399" s="142">
        <v>0.13</v>
      </c>
      <c r="I399" s="142">
        <v>0.09</v>
      </c>
      <c r="J399" s="142">
        <v>0.15</v>
      </c>
      <c r="K399" s="142">
        <v>39.590000000000003</v>
      </c>
      <c r="L399" s="142">
        <v>0.03</v>
      </c>
      <c r="M399" s="142">
        <v>45.16</v>
      </c>
      <c r="N399" s="142">
        <v>97.63</v>
      </c>
      <c r="O399" s="142">
        <v>17.73</v>
      </c>
      <c r="P399" s="142">
        <v>81.92</v>
      </c>
      <c r="Q399" s="142">
        <v>1.27</v>
      </c>
      <c r="R399" s="142">
        <v>1.86</v>
      </c>
      <c r="S399" s="142">
        <v>3.33</v>
      </c>
      <c r="T399" s="142">
        <v>0.01</v>
      </c>
    </row>
    <row r="400" spans="1:20" s="1" customFormat="1" x14ac:dyDescent="0.3">
      <c r="A400" s="116"/>
      <c r="B400" s="115" t="s">
        <v>176</v>
      </c>
      <c r="C400" s="137">
        <v>200</v>
      </c>
      <c r="D400" s="143">
        <v>5.8</v>
      </c>
      <c r="E400" s="140">
        <v>5</v>
      </c>
      <c r="F400" s="143">
        <v>8.1999999999999993</v>
      </c>
      <c r="G400" s="140">
        <v>106</v>
      </c>
      <c r="H400" s="142">
        <v>0.06</v>
      </c>
      <c r="I400" s="142">
        <v>0.26</v>
      </c>
      <c r="J400" s="143">
        <v>1.6</v>
      </c>
      <c r="K400" s="140">
        <v>44</v>
      </c>
      <c r="L400" s="142">
        <v>0.06</v>
      </c>
      <c r="M400" s="140">
        <v>236</v>
      </c>
      <c r="N400" s="140">
        <v>192</v>
      </c>
      <c r="O400" s="140">
        <v>32</v>
      </c>
      <c r="P400" s="140">
        <v>288</v>
      </c>
      <c r="Q400" s="143">
        <v>0.2</v>
      </c>
      <c r="R400" s="140">
        <v>4</v>
      </c>
      <c r="S400" s="140">
        <v>18</v>
      </c>
      <c r="T400" s="142">
        <v>0.04</v>
      </c>
    </row>
    <row r="401" spans="1:20" s="1" customFormat="1" x14ac:dyDescent="0.3">
      <c r="A401" s="89" t="s">
        <v>198</v>
      </c>
      <c r="B401" s="115" t="s">
        <v>101</v>
      </c>
      <c r="C401" s="137">
        <v>100</v>
      </c>
      <c r="D401" s="143">
        <v>0.8</v>
      </c>
      <c r="E401" s="143">
        <v>0.4</v>
      </c>
      <c r="F401" s="143">
        <v>8.1</v>
      </c>
      <c r="G401" s="140">
        <v>47</v>
      </c>
      <c r="H401" s="142">
        <v>0.02</v>
      </c>
      <c r="I401" s="142">
        <v>0.04</v>
      </c>
      <c r="J401" s="140">
        <v>180</v>
      </c>
      <c r="K401" s="140">
        <v>15</v>
      </c>
      <c r="L401" s="141"/>
      <c r="M401" s="140">
        <v>40</v>
      </c>
      <c r="N401" s="140">
        <v>34</v>
      </c>
      <c r="O401" s="140">
        <v>25</v>
      </c>
      <c r="P401" s="140">
        <v>300</v>
      </c>
      <c r="Q401" s="143">
        <v>0.8</v>
      </c>
      <c r="R401" s="143">
        <v>0.2</v>
      </c>
      <c r="S401" s="140">
        <v>2</v>
      </c>
      <c r="T401" s="142">
        <v>0.01</v>
      </c>
    </row>
    <row r="402" spans="1:20" s="1" customFormat="1" x14ac:dyDescent="0.3">
      <c r="A402" s="183" t="s">
        <v>73</v>
      </c>
      <c r="B402" s="184"/>
      <c r="C402" s="137">
        <f>SUM(C399:C401)</f>
        <v>350</v>
      </c>
      <c r="D402" s="142">
        <v>11.64</v>
      </c>
      <c r="E402" s="142">
        <v>14.31</v>
      </c>
      <c r="F402" s="143">
        <v>39.200000000000003</v>
      </c>
      <c r="G402" s="142">
        <v>345.81</v>
      </c>
      <c r="H402" s="142">
        <v>0.21</v>
      </c>
      <c r="I402" s="142">
        <v>0.39</v>
      </c>
      <c r="J402" s="142">
        <v>181.75</v>
      </c>
      <c r="K402" s="142">
        <v>98.59</v>
      </c>
      <c r="L402" s="142">
        <v>0.09</v>
      </c>
      <c r="M402" s="142">
        <v>321.16000000000003</v>
      </c>
      <c r="N402" s="142">
        <v>323.63</v>
      </c>
      <c r="O402" s="142">
        <v>74.73</v>
      </c>
      <c r="P402" s="142">
        <v>669.92</v>
      </c>
      <c r="Q402" s="142">
        <v>2.27</v>
      </c>
      <c r="R402" s="142">
        <v>6.06</v>
      </c>
      <c r="S402" s="142">
        <v>23.33</v>
      </c>
      <c r="T402" s="142">
        <v>0.06</v>
      </c>
    </row>
    <row r="403" spans="1:20" s="1" customFormat="1" x14ac:dyDescent="0.3">
      <c r="A403" s="183" t="s">
        <v>50</v>
      </c>
      <c r="B403" s="184"/>
      <c r="C403" s="137">
        <f>C402+C397+C388</f>
        <v>2025</v>
      </c>
      <c r="D403" s="142">
        <v>77.540000000000006</v>
      </c>
      <c r="E403" s="143">
        <v>78.2</v>
      </c>
      <c r="F403" s="142">
        <v>242.08</v>
      </c>
      <c r="G403" s="142">
        <v>2019.96</v>
      </c>
      <c r="H403" s="142">
        <v>1.55</v>
      </c>
      <c r="I403" s="142">
        <v>1.45</v>
      </c>
      <c r="J403" s="142">
        <v>434.72</v>
      </c>
      <c r="K403" s="142">
        <v>1531.87</v>
      </c>
      <c r="L403" s="142">
        <v>5.47</v>
      </c>
      <c r="M403" s="142">
        <v>907.33</v>
      </c>
      <c r="N403" s="142">
        <v>1432.36</v>
      </c>
      <c r="O403" s="142">
        <v>409.46</v>
      </c>
      <c r="P403" s="143">
        <v>3842.8</v>
      </c>
      <c r="Q403" s="142">
        <v>20.09</v>
      </c>
      <c r="R403" s="142">
        <v>71.53</v>
      </c>
      <c r="S403" s="142">
        <v>78.930000000000007</v>
      </c>
      <c r="T403" s="142">
        <v>0.48</v>
      </c>
    </row>
    <row r="404" spans="1:20" s="1" customFormat="1" x14ac:dyDescent="0.3">
      <c r="A404" s="118"/>
      <c r="B404" s="125"/>
      <c r="C404" s="138"/>
      <c r="D404" s="119"/>
      <c r="E404" s="119"/>
      <c r="F404" s="119"/>
      <c r="G404" s="119"/>
      <c r="H404" s="119"/>
      <c r="I404" s="119"/>
      <c r="J404" s="119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</row>
    <row r="405" spans="1:20" s="1" customFormat="1" x14ac:dyDescent="0.3">
      <c r="A405" s="171"/>
      <c r="B405" s="171"/>
      <c r="C405" s="171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  <c r="T405" s="171"/>
    </row>
    <row r="406" spans="1:20" s="1" customFormat="1" x14ac:dyDescent="0.3">
      <c r="A406" s="172"/>
      <c r="B406" s="172"/>
      <c r="C406" s="138"/>
      <c r="D406" s="120"/>
      <c r="E406" s="121"/>
      <c r="F406" s="119"/>
      <c r="G406" s="119"/>
      <c r="H406" s="120"/>
      <c r="I406" s="120"/>
      <c r="J406" s="120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</row>
    <row r="407" spans="1:20" s="1" customFormat="1" x14ac:dyDescent="0.3">
      <c r="A407" s="173"/>
      <c r="B407" s="173"/>
      <c r="C407" s="138"/>
      <c r="D407" s="120"/>
      <c r="E407" s="119"/>
      <c r="F407" s="119"/>
      <c r="G407" s="119"/>
      <c r="H407" s="120"/>
      <c r="I407" s="120"/>
      <c r="J407" s="120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</row>
    <row r="408" spans="1:20" s="1" customFormat="1" x14ac:dyDescent="0.3">
      <c r="A408" s="174" t="s">
        <v>27</v>
      </c>
      <c r="B408" s="174" t="s">
        <v>28</v>
      </c>
      <c r="C408" s="174" t="s">
        <v>511</v>
      </c>
      <c r="D408" s="181" t="s">
        <v>30</v>
      </c>
      <c r="E408" s="181"/>
      <c r="F408" s="181"/>
      <c r="G408" s="174" t="s">
        <v>512</v>
      </c>
      <c r="H408" s="181" t="s">
        <v>32</v>
      </c>
      <c r="I408" s="181"/>
      <c r="J408" s="181"/>
      <c r="K408" s="181"/>
      <c r="L408" s="181"/>
      <c r="M408" s="181" t="s">
        <v>33</v>
      </c>
      <c r="N408" s="181"/>
      <c r="O408" s="181"/>
      <c r="P408" s="181"/>
      <c r="Q408" s="181"/>
      <c r="R408" s="181"/>
      <c r="S408" s="181"/>
      <c r="T408" s="181"/>
    </row>
    <row r="409" spans="1:20" s="1" customFormat="1" x14ac:dyDescent="0.3">
      <c r="A409" s="175"/>
      <c r="B409" s="176"/>
      <c r="C409" s="175"/>
      <c r="D409" s="114" t="s">
        <v>34</v>
      </c>
      <c r="E409" s="114" t="s">
        <v>35</v>
      </c>
      <c r="F409" s="114" t="s">
        <v>36</v>
      </c>
      <c r="G409" s="175"/>
      <c r="H409" s="114" t="s">
        <v>37</v>
      </c>
      <c r="I409" s="114" t="s">
        <v>513</v>
      </c>
      <c r="J409" s="114" t="s">
        <v>514</v>
      </c>
      <c r="K409" s="114" t="s">
        <v>515</v>
      </c>
      <c r="L409" s="114" t="s">
        <v>516</v>
      </c>
      <c r="M409" s="114" t="s">
        <v>38</v>
      </c>
      <c r="N409" s="114" t="s">
        <v>39</v>
      </c>
      <c r="O409" s="114" t="s">
        <v>40</v>
      </c>
      <c r="P409" s="114" t="s">
        <v>517</v>
      </c>
      <c r="Q409" s="114" t="s">
        <v>41</v>
      </c>
      <c r="R409" s="114" t="s">
        <v>378</v>
      </c>
      <c r="S409" s="114" t="s">
        <v>377</v>
      </c>
      <c r="T409" s="114" t="s">
        <v>379</v>
      </c>
    </row>
    <row r="410" spans="1:20" s="1" customFormat="1" x14ac:dyDescent="0.3">
      <c r="A410" s="88">
        <v>1</v>
      </c>
      <c r="B410" s="124">
        <v>2</v>
      </c>
      <c r="C410" s="137">
        <v>3</v>
      </c>
      <c r="D410" s="88">
        <v>4</v>
      </c>
      <c r="E410" s="88">
        <v>5</v>
      </c>
      <c r="F410" s="88">
        <v>6</v>
      </c>
      <c r="G410" s="88">
        <v>7</v>
      </c>
      <c r="H410" s="88">
        <v>8</v>
      </c>
      <c r="I410" s="88">
        <v>9</v>
      </c>
      <c r="J410" s="88">
        <v>10</v>
      </c>
      <c r="K410" s="88">
        <v>11</v>
      </c>
      <c r="L410" s="88">
        <v>12</v>
      </c>
      <c r="M410" s="88">
        <v>13</v>
      </c>
      <c r="N410" s="88">
        <v>14</v>
      </c>
      <c r="O410" s="88">
        <v>15</v>
      </c>
      <c r="P410" s="88">
        <v>16</v>
      </c>
      <c r="Q410" s="88">
        <v>17</v>
      </c>
      <c r="R410" s="88">
        <v>18</v>
      </c>
      <c r="S410" s="88">
        <v>19</v>
      </c>
      <c r="T410" s="88">
        <v>20</v>
      </c>
    </row>
    <row r="411" spans="1:20" s="1" customFormat="1" x14ac:dyDescent="0.3">
      <c r="A411" s="180" t="s">
        <v>555</v>
      </c>
      <c r="B411" s="180"/>
      <c r="C411" s="180"/>
      <c r="D411" s="180"/>
      <c r="E411" s="180"/>
      <c r="F411" s="180"/>
      <c r="G411" s="180"/>
      <c r="H411" s="180"/>
      <c r="I411" s="180"/>
      <c r="J411" s="180"/>
      <c r="K411" s="180"/>
      <c r="L411" s="180"/>
      <c r="M411" s="180"/>
      <c r="N411" s="180"/>
      <c r="O411" s="180"/>
      <c r="P411" s="180"/>
      <c r="Q411" s="180"/>
      <c r="R411" s="180"/>
      <c r="S411" s="180"/>
      <c r="T411" s="180"/>
    </row>
    <row r="412" spans="1:20" s="1" customFormat="1" x14ac:dyDescent="0.3">
      <c r="A412" s="180" t="s">
        <v>42</v>
      </c>
      <c r="B412" s="180"/>
      <c r="C412" s="180"/>
      <c r="D412" s="180"/>
      <c r="E412" s="180"/>
      <c r="F412" s="180"/>
      <c r="G412" s="180"/>
      <c r="H412" s="180"/>
      <c r="I412" s="180"/>
      <c r="J412" s="180"/>
      <c r="K412" s="180"/>
      <c r="L412" s="180"/>
      <c r="M412" s="180"/>
      <c r="N412" s="180"/>
      <c r="O412" s="180"/>
      <c r="P412" s="180"/>
      <c r="Q412" s="180"/>
      <c r="R412" s="180"/>
      <c r="S412" s="180"/>
      <c r="T412" s="180"/>
    </row>
    <row r="413" spans="1:20" s="1" customFormat="1" x14ac:dyDescent="0.3">
      <c r="A413" s="90" t="s">
        <v>193</v>
      </c>
      <c r="B413" s="115" t="s">
        <v>43</v>
      </c>
      <c r="C413" s="137">
        <v>10</v>
      </c>
      <c r="D413" s="142">
        <v>0.08</v>
      </c>
      <c r="E413" s="142">
        <v>7.25</v>
      </c>
      <c r="F413" s="142">
        <v>0.13</v>
      </c>
      <c r="G413" s="143">
        <v>66.099999999999994</v>
      </c>
      <c r="H413" s="141"/>
      <c r="I413" s="142">
        <v>0.01</v>
      </c>
      <c r="J413" s="141"/>
      <c r="K413" s="140">
        <v>45</v>
      </c>
      <c r="L413" s="142">
        <v>0.13</v>
      </c>
      <c r="M413" s="143">
        <v>2.4</v>
      </c>
      <c r="N413" s="140">
        <v>3</v>
      </c>
      <c r="O413" s="142">
        <v>0.05</v>
      </c>
      <c r="P413" s="140">
        <v>3</v>
      </c>
      <c r="Q413" s="142">
        <v>0.02</v>
      </c>
      <c r="R413" s="143">
        <v>0.1</v>
      </c>
      <c r="S413" s="141"/>
      <c r="T413" s="141"/>
    </row>
    <row r="414" spans="1:20" s="1" customFormat="1" x14ac:dyDescent="0.3">
      <c r="A414" s="90" t="s">
        <v>194</v>
      </c>
      <c r="B414" s="115" t="s">
        <v>44</v>
      </c>
      <c r="C414" s="137">
        <v>20</v>
      </c>
      <c r="D414" s="142">
        <v>4.6399999999999997</v>
      </c>
      <c r="E414" s="143">
        <v>5.9</v>
      </c>
      <c r="F414" s="141"/>
      <c r="G414" s="143">
        <v>72.8</v>
      </c>
      <c r="H414" s="142">
        <v>0.01</v>
      </c>
      <c r="I414" s="142">
        <v>0.06</v>
      </c>
      <c r="J414" s="142">
        <v>0.14000000000000001</v>
      </c>
      <c r="K414" s="143">
        <v>57.6</v>
      </c>
      <c r="L414" s="142">
        <v>0.19</v>
      </c>
      <c r="M414" s="140">
        <v>176</v>
      </c>
      <c r="N414" s="140">
        <v>100</v>
      </c>
      <c r="O414" s="140">
        <v>7</v>
      </c>
      <c r="P414" s="143">
        <v>17.600000000000001</v>
      </c>
      <c r="Q414" s="143">
        <v>0.2</v>
      </c>
      <c r="R414" s="143">
        <v>2.9</v>
      </c>
      <c r="S414" s="143">
        <v>1.8</v>
      </c>
      <c r="T414" s="142">
        <v>0.01</v>
      </c>
    </row>
    <row r="415" spans="1:20" s="1" customFormat="1" x14ac:dyDescent="0.3">
      <c r="A415" s="89" t="s">
        <v>533</v>
      </c>
      <c r="B415" s="115" t="s">
        <v>156</v>
      </c>
      <c r="C415" s="137">
        <v>50</v>
      </c>
      <c r="D415" s="142">
        <v>5.47</v>
      </c>
      <c r="E415" s="142">
        <v>6.38</v>
      </c>
      <c r="F415" s="142">
        <v>0.93</v>
      </c>
      <c r="G415" s="142">
        <v>83.04</v>
      </c>
      <c r="H415" s="142">
        <v>0.03</v>
      </c>
      <c r="I415" s="143">
        <v>0.2</v>
      </c>
      <c r="J415" s="142">
        <v>0.17</v>
      </c>
      <c r="K415" s="142">
        <v>115.86</v>
      </c>
      <c r="L415" s="142">
        <v>0.91</v>
      </c>
      <c r="M415" s="140">
        <v>39</v>
      </c>
      <c r="N415" s="142">
        <v>89.29</v>
      </c>
      <c r="O415" s="142">
        <v>6.69</v>
      </c>
      <c r="P415" s="143">
        <v>75.599999999999994</v>
      </c>
      <c r="Q415" s="142">
        <v>1.02</v>
      </c>
      <c r="R415" s="142">
        <v>12.43</v>
      </c>
      <c r="S415" s="142">
        <v>9.17</v>
      </c>
      <c r="T415" s="142">
        <v>0.03</v>
      </c>
    </row>
    <row r="416" spans="1:20" s="1" customFormat="1" x14ac:dyDescent="0.3">
      <c r="A416" s="89" t="s">
        <v>232</v>
      </c>
      <c r="B416" s="115" t="s">
        <v>480</v>
      </c>
      <c r="C416" s="137">
        <v>250</v>
      </c>
      <c r="D416" s="142">
        <v>7.79</v>
      </c>
      <c r="E416" s="142">
        <v>4.22</v>
      </c>
      <c r="F416" s="142">
        <v>40.51</v>
      </c>
      <c r="G416" s="142">
        <v>232.17</v>
      </c>
      <c r="H416" s="142">
        <v>0.17</v>
      </c>
      <c r="I416" s="142">
        <v>0.21</v>
      </c>
      <c r="J416" s="142">
        <v>1.69</v>
      </c>
      <c r="K416" s="142">
        <v>29.32</v>
      </c>
      <c r="L416" s="142">
        <v>7.0000000000000007E-2</v>
      </c>
      <c r="M416" s="142">
        <v>165.54</v>
      </c>
      <c r="N416" s="142">
        <v>200.22</v>
      </c>
      <c r="O416" s="142">
        <v>47.21</v>
      </c>
      <c r="P416" s="142">
        <v>258.63</v>
      </c>
      <c r="Q416" s="142">
        <v>0.98</v>
      </c>
      <c r="R416" s="142">
        <v>4.59</v>
      </c>
      <c r="S416" s="142">
        <v>13.03</v>
      </c>
      <c r="T416" s="142">
        <v>0.04</v>
      </c>
    </row>
    <row r="417" spans="1:20" s="1" customFormat="1" x14ac:dyDescent="0.3">
      <c r="A417" s="90" t="s">
        <v>197</v>
      </c>
      <c r="B417" s="115" t="s">
        <v>11</v>
      </c>
      <c r="C417" s="137">
        <v>200</v>
      </c>
      <c r="D417" s="142">
        <v>0.26</v>
      </c>
      <c r="E417" s="142">
        <v>0.03</v>
      </c>
      <c r="F417" s="142">
        <v>11.26</v>
      </c>
      <c r="G417" s="142">
        <v>47.79</v>
      </c>
      <c r="H417" s="141"/>
      <c r="I417" s="142">
        <v>0.01</v>
      </c>
      <c r="J417" s="143">
        <v>2.9</v>
      </c>
      <c r="K417" s="142">
        <v>0.64</v>
      </c>
      <c r="L417" s="141"/>
      <c r="M417" s="142">
        <v>8.08</v>
      </c>
      <c r="N417" s="142">
        <v>9.7799999999999994</v>
      </c>
      <c r="O417" s="142">
        <v>5.24</v>
      </c>
      <c r="P417" s="142">
        <v>36.54</v>
      </c>
      <c r="Q417" s="143">
        <v>0.9</v>
      </c>
      <c r="R417" s="142">
        <v>0.03</v>
      </c>
      <c r="S417" s="142">
        <v>0.01</v>
      </c>
      <c r="T417" s="141"/>
    </row>
    <row r="418" spans="1:20" s="1" customFormat="1" x14ac:dyDescent="0.3">
      <c r="A418" s="122"/>
      <c r="B418" s="115" t="s">
        <v>426</v>
      </c>
      <c r="C418" s="137">
        <v>40</v>
      </c>
      <c r="D418" s="142">
        <v>2.99</v>
      </c>
      <c r="E418" s="142">
        <v>1.79</v>
      </c>
      <c r="F418" s="143">
        <v>18.399999999999999</v>
      </c>
      <c r="G418" s="142">
        <v>103.03</v>
      </c>
      <c r="H418" s="142">
        <v>0.12</v>
      </c>
      <c r="I418" s="142">
        <v>0.05</v>
      </c>
      <c r="J418" s="141"/>
      <c r="K418" s="142">
        <v>1.74</v>
      </c>
      <c r="L418" s="141"/>
      <c r="M418" s="142">
        <v>54.52</v>
      </c>
      <c r="N418" s="142">
        <v>66.16</v>
      </c>
      <c r="O418" s="142">
        <v>26.16</v>
      </c>
      <c r="P418" s="143">
        <v>47.9</v>
      </c>
      <c r="Q418" s="142">
        <v>1.1399999999999999</v>
      </c>
      <c r="R418" s="142">
        <v>3.24</v>
      </c>
      <c r="S418" s="142">
        <v>0.25</v>
      </c>
      <c r="T418" s="141"/>
    </row>
    <row r="419" spans="1:20" s="1" customFormat="1" x14ac:dyDescent="0.3">
      <c r="A419" s="90" t="s">
        <v>198</v>
      </c>
      <c r="B419" s="115" t="s">
        <v>51</v>
      </c>
      <c r="C419" s="137">
        <v>100</v>
      </c>
      <c r="D419" s="143">
        <v>0.4</v>
      </c>
      <c r="E419" s="143">
        <v>0.3</v>
      </c>
      <c r="F419" s="143">
        <v>10.3</v>
      </c>
      <c r="G419" s="140">
        <v>47</v>
      </c>
      <c r="H419" s="142">
        <v>0.02</v>
      </c>
      <c r="I419" s="142">
        <v>0.03</v>
      </c>
      <c r="J419" s="140">
        <v>5</v>
      </c>
      <c r="K419" s="140">
        <v>2</v>
      </c>
      <c r="L419" s="141"/>
      <c r="M419" s="140">
        <v>19</v>
      </c>
      <c r="N419" s="140">
        <v>16</v>
      </c>
      <c r="O419" s="140">
        <v>12</v>
      </c>
      <c r="P419" s="140">
        <v>155</v>
      </c>
      <c r="Q419" s="143">
        <v>2.2999999999999998</v>
      </c>
      <c r="R419" s="143">
        <v>0.1</v>
      </c>
      <c r="S419" s="140">
        <v>1</v>
      </c>
      <c r="T419" s="142">
        <v>0.01</v>
      </c>
    </row>
    <row r="420" spans="1:20" s="1" customFormat="1" x14ac:dyDescent="0.3">
      <c r="A420" s="183" t="s">
        <v>46</v>
      </c>
      <c r="B420" s="184"/>
      <c r="C420" s="137">
        <f>SUM(C413:C419)</f>
        <v>670</v>
      </c>
      <c r="D420" s="142">
        <v>21.63</v>
      </c>
      <c r="E420" s="142">
        <v>25.87</v>
      </c>
      <c r="F420" s="142">
        <v>81.53</v>
      </c>
      <c r="G420" s="142">
        <v>651.92999999999995</v>
      </c>
      <c r="H420" s="142">
        <v>0.35</v>
      </c>
      <c r="I420" s="142">
        <v>0.56999999999999995</v>
      </c>
      <c r="J420" s="143">
        <v>9.9</v>
      </c>
      <c r="K420" s="142">
        <v>252.16</v>
      </c>
      <c r="L420" s="143">
        <v>1.3</v>
      </c>
      <c r="M420" s="142">
        <v>464.54</v>
      </c>
      <c r="N420" s="142">
        <v>484.45</v>
      </c>
      <c r="O420" s="142">
        <v>104.35</v>
      </c>
      <c r="P420" s="142">
        <v>594.27</v>
      </c>
      <c r="Q420" s="142">
        <v>6.56</v>
      </c>
      <c r="R420" s="142">
        <v>23.39</v>
      </c>
      <c r="S420" s="142">
        <v>25.26</v>
      </c>
      <c r="T420" s="142">
        <v>0.09</v>
      </c>
    </row>
    <row r="421" spans="1:20" s="1" customFormat="1" x14ac:dyDescent="0.3">
      <c r="A421" s="180" t="s">
        <v>13</v>
      </c>
      <c r="B421" s="180"/>
      <c r="C421" s="180"/>
      <c r="D421" s="180"/>
      <c r="E421" s="180"/>
      <c r="F421" s="180"/>
      <c r="G421" s="180"/>
      <c r="H421" s="180"/>
      <c r="I421" s="180"/>
      <c r="J421" s="180"/>
      <c r="K421" s="180"/>
      <c r="L421" s="180"/>
      <c r="M421" s="180"/>
      <c r="N421" s="180"/>
      <c r="O421" s="180"/>
      <c r="P421" s="180"/>
      <c r="Q421" s="180"/>
      <c r="R421" s="180"/>
      <c r="S421" s="180"/>
      <c r="T421" s="180"/>
    </row>
    <row r="422" spans="1:20" s="1" customFormat="1" ht="33" x14ac:dyDescent="0.3">
      <c r="A422" s="90" t="s">
        <v>238</v>
      </c>
      <c r="B422" s="115" t="s">
        <v>170</v>
      </c>
      <c r="C422" s="137">
        <v>100</v>
      </c>
      <c r="D422" s="142">
        <v>1.51</v>
      </c>
      <c r="E422" s="142">
        <v>5.41</v>
      </c>
      <c r="F422" s="142">
        <v>9.02</v>
      </c>
      <c r="G422" s="142">
        <v>91.12</v>
      </c>
      <c r="H422" s="142">
        <v>0.06</v>
      </c>
      <c r="I422" s="142">
        <v>0.06</v>
      </c>
      <c r="J422" s="143">
        <v>8.1</v>
      </c>
      <c r="K422" s="142">
        <v>362.19</v>
      </c>
      <c r="L422" s="141"/>
      <c r="M422" s="142">
        <v>18.38</v>
      </c>
      <c r="N422" s="142">
        <v>44.81</v>
      </c>
      <c r="O422" s="142">
        <v>19.59</v>
      </c>
      <c r="P422" s="142">
        <v>249.33</v>
      </c>
      <c r="Q422" s="142">
        <v>0.62</v>
      </c>
      <c r="R422" s="142">
        <v>0.32</v>
      </c>
      <c r="S422" s="142">
        <v>2.99</v>
      </c>
      <c r="T422" s="142">
        <v>0.02</v>
      </c>
    </row>
    <row r="423" spans="1:20" s="1" customFormat="1" x14ac:dyDescent="0.3">
      <c r="A423" s="89" t="s">
        <v>144</v>
      </c>
      <c r="B423" s="115" t="s">
        <v>627</v>
      </c>
      <c r="C423" s="137">
        <v>275</v>
      </c>
      <c r="D423" s="142">
        <v>6.22</v>
      </c>
      <c r="E423" s="142">
        <v>5.67</v>
      </c>
      <c r="F423" s="142">
        <v>10.96</v>
      </c>
      <c r="G423" s="142">
        <v>121.49000000000001</v>
      </c>
      <c r="H423" s="142">
        <v>0.1</v>
      </c>
      <c r="I423" s="142">
        <v>0.11000000000000001</v>
      </c>
      <c r="J423" s="142">
        <v>20.54</v>
      </c>
      <c r="K423" s="143">
        <v>214.34</v>
      </c>
      <c r="L423" s="142">
        <v>0.01</v>
      </c>
      <c r="M423" s="142">
        <v>34.79</v>
      </c>
      <c r="N423" s="142">
        <v>94.19</v>
      </c>
      <c r="O423" s="142">
        <v>26.1</v>
      </c>
      <c r="P423" s="142">
        <v>446.44</v>
      </c>
      <c r="Q423" s="142">
        <v>0.95</v>
      </c>
      <c r="R423" s="143">
        <v>5.34</v>
      </c>
      <c r="S423" s="143">
        <v>4.8</v>
      </c>
      <c r="T423" s="142">
        <v>0.03</v>
      </c>
    </row>
    <row r="424" spans="1:20" s="1" customFormat="1" x14ac:dyDescent="0.3">
      <c r="A424" s="90" t="s">
        <v>260</v>
      </c>
      <c r="B424" s="115" t="s">
        <v>182</v>
      </c>
      <c r="C424" s="137">
        <v>280</v>
      </c>
      <c r="D424" s="142">
        <v>25.38</v>
      </c>
      <c r="E424" s="142">
        <v>23.26</v>
      </c>
      <c r="F424" s="142">
        <v>47.64</v>
      </c>
      <c r="G424" s="142">
        <v>501.67</v>
      </c>
      <c r="H424" s="142">
        <v>0.15</v>
      </c>
      <c r="I424" s="142">
        <v>0.22</v>
      </c>
      <c r="J424" s="142">
        <v>4.3499999999999996</v>
      </c>
      <c r="K424" s="140">
        <v>820</v>
      </c>
      <c r="L424" s="141"/>
      <c r="M424" s="142">
        <v>34.21</v>
      </c>
      <c r="N424" s="142">
        <v>330.09</v>
      </c>
      <c r="O424" s="142">
        <v>72.09</v>
      </c>
      <c r="P424" s="142">
        <v>538.89</v>
      </c>
      <c r="Q424" s="142">
        <v>4.03</v>
      </c>
      <c r="R424" s="142">
        <v>8.91</v>
      </c>
      <c r="S424" s="142">
        <v>11.47</v>
      </c>
      <c r="T424" s="142">
        <v>0.13</v>
      </c>
    </row>
    <row r="425" spans="1:20" s="1" customFormat="1" x14ac:dyDescent="0.3">
      <c r="A425" s="90" t="s">
        <v>224</v>
      </c>
      <c r="B425" s="115" t="s">
        <v>54</v>
      </c>
      <c r="C425" s="137">
        <v>200</v>
      </c>
      <c r="D425" s="142">
        <v>0.54</v>
      </c>
      <c r="E425" s="142">
        <v>0.22</v>
      </c>
      <c r="F425" s="142">
        <v>18.71</v>
      </c>
      <c r="G425" s="142">
        <v>89.33</v>
      </c>
      <c r="H425" s="142">
        <v>0.01</v>
      </c>
      <c r="I425" s="142">
        <v>0.05</v>
      </c>
      <c r="J425" s="140">
        <v>160</v>
      </c>
      <c r="K425" s="142">
        <v>130.72</v>
      </c>
      <c r="L425" s="141"/>
      <c r="M425" s="142">
        <v>9.93</v>
      </c>
      <c r="N425" s="142">
        <v>2.72</v>
      </c>
      <c r="O425" s="142">
        <v>2.72</v>
      </c>
      <c r="P425" s="142">
        <v>8.33</v>
      </c>
      <c r="Q425" s="142">
        <v>0.51</v>
      </c>
      <c r="R425" s="141"/>
      <c r="S425" s="141"/>
      <c r="T425" s="141"/>
    </row>
    <row r="426" spans="1:20" s="1" customFormat="1" x14ac:dyDescent="0.3">
      <c r="A426" s="116"/>
      <c r="B426" s="115" t="s">
        <v>426</v>
      </c>
      <c r="C426" s="137">
        <v>60</v>
      </c>
      <c r="D426" s="143">
        <v>4.5</v>
      </c>
      <c r="E426" s="142">
        <v>2.94</v>
      </c>
      <c r="F426" s="142">
        <v>27.88</v>
      </c>
      <c r="G426" s="143">
        <v>158.1</v>
      </c>
      <c r="H426" s="142">
        <v>0.18</v>
      </c>
      <c r="I426" s="142">
        <v>7.0000000000000007E-2</v>
      </c>
      <c r="J426" s="141"/>
      <c r="K426" s="142">
        <v>2.79</v>
      </c>
      <c r="L426" s="141"/>
      <c r="M426" s="142">
        <v>90.66</v>
      </c>
      <c r="N426" s="143">
        <v>102.5</v>
      </c>
      <c r="O426" s="142">
        <v>41.91</v>
      </c>
      <c r="P426" s="142">
        <v>76.510000000000005</v>
      </c>
      <c r="Q426" s="142">
        <v>1.78</v>
      </c>
      <c r="R426" s="142">
        <v>5.08</v>
      </c>
      <c r="S426" s="142">
        <v>0.44</v>
      </c>
      <c r="T426" s="141"/>
    </row>
    <row r="427" spans="1:20" s="1" customFormat="1" x14ac:dyDescent="0.3">
      <c r="A427" s="90" t="s">
        <v>198</v>
      </c>
      <c r="B427" s="115" t="s">
        <v>45</v>
      </c>
      <c r="C427" s="137">
        <v>100</v>
      </c>
      <c r="D427" s="143">
        <v>0.4</v>
      </c>
      <c r="E427" s="143">
        <v>0.4</v>
      </c>
      <c r="F427" s="143">
        <v>9.8000000000000007</v>
      </c>
      <c r="G427" s="140">
        <v>47</v>
      </c>
      <c r="H427" s="142">
        <v>0.03</v>
      </c>
      <c r="I427" s="142">
        <v>0.02</v>
      </c>
      <c r="J427" s="140">
        <v>10</v>
      </c>
      <c r="K427" s="140">
        <v>5</v>
      </c>
      <c r="L427" s="141"/>
      <c r="M427" s="140">
        <v>16</v>
      </c>
      <c r="N427" s="140">
        <v>11</v>
      </c>
      <c r="O427" s="140">
        <v>9</v>
      </c>
      <c r="P427" s="140">
        <v>278</v>
      </c>
      <c r="Q427" s="143">
        <v>2.2000000000000002</v>
      </c>
      <c r="R427" s="143">
        <v>0.3</v>
      </c>
      <c r="S427" s="140">
        <v>2</v>
      </c>
      <c r="T427" s="142">
        <v>0.01</v>
      </c>
    </row>
    <row r="428" spans="1:20" s="1" customFormat="1" x14ac:dyDescent="0.3">
      <c r="A428" s="183" t="s">
        <v>49</v>
      </c>
      <c r="B428" s="184"/>
      <c r="C428" s="137">
        <f>SUM(C422:C427)</f>
        <v>1015</v>
      </c>
      <c r="D428" s="142">
        <v>38.549999999999997</v>
      </c>
      <c r="E428" s="143">
        <v>37.9</v>
      </c>
      <c r="F428" s="142">
        <v>124.01</v>
      </c>
      <c r="G428" s="142">
        <v>1008.71</v>
      </c>
      <c r="H428" s="142">
        <v>0.53</v>
      </c>
      <c r="I428" s="142">
        <v>0.53</v>
      </c>
      <c r="J428" s="142">
        <v>202.99</v>
      </c>
      <c r="K428" s="142">
        <v>1535.04</v>
      </c>
      <c r="L428" s="142">
        <v>0.01</v>
      </c>
      <c r="M428" s="142">
        <v>203.97</v>
      </c>
      <c r="N428" s="142">
        <v>585.30999999999995</v>
      </c>
      <c r="O428" s="142">
        <v>171.41</v>
      </c>
      <c r="P428" s="143">
        <v>1597.5</v>
      </c>
      <c r="Q428" s="142">
        <v>10.09</v>
      </c>
      <c r="R428" s="142">
        <v>19.95</v>
      </c>
      <c r="S428" s="143">
        <v>21.7</v>
      </c>
      <c r="T428" s="142">
        <v>0.19</v>
      </c>
    </row>
    <row r="429" spans="1:20" s="1" customFormat="1" x14ac:dyDescent="0.3">
      <c r="A429" s="180" t="s">
        <v>14</v>
      </c>
      <c r="B429" s="180"/>
      <c r="C429" s="180"/>
      <c r="D429" s="180"/>
      <c r="E429" s="180"/>
      <c r="F429" s="180"/>
      <c r="G429" s="180"/>
      <c r="H429" s="180"/>
      <c r="I429" s="180"/>
      <c r="J429" s="180"/>
      <c r="K429" s="180"/>
      <c r="L429" s="180"/>
      <c r="M429" s="180"/>
      <c r="N429" s="180"/>
      <c r="O429" s="180"/>
      <c r="P429" s="180"/>
      <c r="Q429" s="180"/>
      <c r="R429" s="180"/>
      <c r="S429" s="180"/>
      <c r="T429" s="180"/>
    </row>
    <row r="430" spans="1:20" s="1" customFormat="1" x14ac:dyDescent="0.3">
      <c r="A430" s="89" t="s">
        <v>524</v>
      </c>
      <c r="B430" s="115" t="s">
        <v>437</v>
      </c>
      <c r="C430" s="137">
        <v>100</v>
      </c>
      <c r="D430" s="142">
        <v>1.92</v>
      </c>
      <c r="E430" s="142">
        <v>0.03</v>
      </c>
      <c r="F430" s="143">
        <v>5.6</v>
      </c>
      <c r="G430" s="142">
        <v>33.85</v>
      </c>
      <c r="H430" s="142">
        <v>0.01</v>
      </c>
      <c r="I430" s="141"/>
      <c r="J430" s="140">
        <v>8</v>
      </c>
      <c r="K430" s="143">
        <v>0.4</v>
      </c>
      <c r="L430" s="141"/>
      <c r="M430" s="142">
        <v>8.15</v>
      </c>
      <c r="N430" s="143">
        <v>4.4000000000000004</v>
      </c>
      <c r="O430" s="143">
        <v>2.4</v>
      </c>
      <c r="P430" s="142">
        <v>32.75</v>
      </c>
      <c r="Q430" s="142">
        <v>0.14000000000000001</v>
      </c>
      <c r="R430" s="142">
        <v>0.08</v>
      </c>
      <c r="S430" s="142">
        <v>0.02</v>
      </c>
      <c r="T430" s="141"/>
    </row>
    <row r="431" spans="1:20" s="1" customFormat="1" x14ac:dyDescent="0.3">
      <c r="A431" s="90" t="s">
        <v>202</v>
      </c>
      <c r="B431" s="115" t="s">
        <v>412</v>
      </c>
      <c r="C431" s="137">
        <v>200</v>
      </c>
      <c r="D431" s="142">
        <v>0.59</v>
      </c>
      <c r="E431" s="142">
        <v>0.05</v>
      </c>
      <c r="F431" s="142">
        <v>18.579999999999998</v>
      </c>
      <c r="G431" s="142">
        <v>77.94</v>
      </c>
      <c r="H431" s="142">
        <v>0.02</v>
      </c>
      <c r="I431" s="142">
        <v>0.02</v>
      </c>
      <c r="J431" s="143">
        <v>0.6</v>
      </c>
      <c r="K431" s="141"/>
      <c r="L431" s="141"/>
      <c r="M431" s="142">
        <v>24.33</v>
      </c>
      <c r="N431" s="143">
        <v>21.9</v>
      </c>
      <c r="O431" s="142">
        <v>15.75</v>
      </c>
      <c r="P431" s="142">
        <v>0.33</v>
      </c>
      <c r="Q431" s="142">
        <v>0.51</v>
      </c>
      <c r="R431" s="141"/>
      <c r="S431" s="141"/>
      <c r="T431" s="141"/>
    </row>
    <row r="432" spans="1:20" s="1" customFormat="1" x14ac:dyDescent="0.3">
      <c r="A432" s="90" t="s">
        <v>198</v>
      </c>
      <c r="B432" s="115" t="s">
        <v>51</v>
      </c>
      <c r="C432" s="137">
        <v>100</v>
      </c>
      <c r="D432" s="143">
        <v>0.4</v>
      </c>
      <c r="E432" s="143">
        <v>0.3</v>
      </c>
      <c r="F432" s="143">
        <v>10.3</v>
      </c>
      <c r="G432" s="140">
        <v>47</v>
      </c>
      <c r="H432" s="142">
        <v>0.02</v>
      </c>
      <c r="I432" s="142">
        <v>0.03</v>
      </c>
      <c r="J432" s="140">
        <v>5</v>
      </c>
      <c r="K432" s="140">
        <v>2</v>
      </c>
      <c r="L432" s="141"/>
      <c r="M432" s="140">
        <v>19</v>
      </c>
      <c r="N432" s="140">
        <v>16</v>
      </c>
      <c r="O432" s="140">
        <v>12</v>
      </c>
      <c r="P432" s="140">
        <v>155</v>
      </c>
      <c r="Q432" s="143">
        <v>2.2999999999999998</v>
      </c>
      <c r="R432" s="143">
        <v>0.1</v>
      </c>
      <c r="S432" s="140">
        <v>1</v>
      </c>
      <c r="T432" s="142">
        <v>0.01</v>
      </c>
    </row>
    <row r="433" spans="1:20" s="1" customFormat="1" x14ac:dyDescent="0.3">
      <c r="A433" s="183" t="s">
        <v>73</v>
      </c>
      <c r="B433" s="184"/>
      <c r="C433" s="137">
        <f>SUM(C430:C432)</f>
        <v>400</v>
      </c>
      <c r="D433" s="142">
        <v>2.91</v>
      </c>
      <c r="E433" s="142">
        <v>0.38</v>
      </c>
      <c r="F433" s="142">
        <v>34.479999999999997</v>
      </c>
      <c r="G433" s="142">
        <v>158.79</v>
      </c>
      <c r="H433" s="142">
        <v>0.05</v>
      </c>
      <c r="I433" s="142">
        <v>0.05</v>
      </c>
      <c r="J433" s="143">
        <v>13.6</v>
      </c>
      <c r="K433" s="143">
        <v>2.4</v>
      </c>
      <c r="L433" s="141"/>
      <c r="M433" s="142">
        <v>51.48</v>
      </c>
      <c r="N433" s="143">
        <v>42.3</v>
      </c>
      <c r="O433" s="142">
        <v>30.15</v>
      </c>
      <c r="P433" s="142">
        <v>188.08</v>
      </c>
      <c r="Q433" s="142">
        <v>2.95</v>
      </c>
      <c r="R433" s="142">
        <v>0.18</v>
      </c>
      <c r="S433" s="142">
        <v>1.02</v>
      </c>
      <c r="T433" s="142">
        <v>0.01</v>
      </c>
    </row>
    <row r="434" spans="1:20" s="1" customFormat="1" x14ac:dyDescent="0.3">
      <c r="A434" s="183" t="s">
        <v>50</v>
      </c>
      <c r="B434" s="184"/>
      <c r="C434" s="137">
        <f>C433+C428+C420</f>
        <v>2085</v>
      </c>
      <c r="D434" s="142">
        <v>63.09</v>
      </c>
      <c r="E434" s="142">
        <v>64.150000000000006</v>
      </c>
      <c r="F434" s="142">
        <v>240.02</v>
      </c>
      <c r="G434" s="142">
        <v>1819.43</v>
      </c>
      <c r="H434" s="142">
        <v>0.93</v>
      </c>
      <c r="I434" s="142">
        <v>1.1499999999999999</v>
      </c>
      <c r="J434" s="142">
        <v>226.49</v>
      </c>
      <c r="K434" s="143">
        <v>1789.6</v>
      </c>
      <c r="L434" s="142">
        <v>1.31</v>
      </c>
      <c r="M434" s="142">
        <v>719.99</v>
      </c>
      <c r="N434" s="142">
        <v>1112.06</v>
      </c>
      <c r="O434" s="142">
        <v>305.91000000000003</v>
      </c>
      <c r="P434" s="142">
        <v>2379.85</v>
      </c>
      <c r="Q434" s="143">
        <v>19.600000000000001</v>
      </c>
      <c r="R434" s="142">
        <v>43.52</v>
      </c>
      <c r="S434" s="142">
        <v>47.98</v>
      </c>
      <c r="T434" s="142">
        <v>0.28999999999999998</v>
      </c>
    </row>
    <row r="435" spans="1:20" s="1" customFormat="1" x14ac:dyDescent="0.3">
      <c r="A435" s="118"/>
      <c r="B435" s="125"/>
      <c r="C435" s="138"/>
      <c r="D435" s="119"/>
      <c r="E435" s="119"/>
      <c r="F435" s="119"/>
      <c r="G435" s="119"/>
      <c r="H435" s="119"/>
      <c r="I435" s="119"/>
      <c r="J435" s="119"/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</row>
    <row r="436" spans="1:20" s="1" customFormat="1" x14ac:dyDescent="0.3">
      <c r="A436" s="171"/>
      <c r="B436" s="171"/>
      <c r="C436" s="171"/>
      <c r="D436" s="171"/>
      <c r="E436" s="171"/>
      <c r="F436" s="171"/>
      <c r="G436" s="171"/>
      <c r="H436" s="171"/>
      <c r="I436" s="171"/>
      <c r="J436" s="171"/>
      <c r="K436" s="171"/>
      <c r="L436" s="171"/>
      <c r="M436" s="171"/>
      <c r="N436" s="171"/>
      <c r="O436" s="171"/>
      <c r="P436" s="171"/>
      <c r="Q436" s="171"/>
      <c r="R436" s="171"/>
      <c r="S436" s="171"/>
      <c r="T436" s="171"/>
    </row>
    <row r="437" spans="1:20" s="1" customFormat="1" x14ac:dyDescent="0.3">
      <c r="A437" s="172"/>
      <c r="B437" s="172"/>
      <c r="C437" s="138"/>
      <c r="D437" s="120"/>
      <c r="E437" s="121"/>
      <c r="F437" s="119"/>
      <c r="G437" s="119"/>
      <c r="H437" s="120"/>
      <c r="I437" s="120"/>
      <c r="J437" s="120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</row>
    <row r="438" spans="1:20" s="1" customFormat="1" x14ac:dyDescent="0.3">
      <c r="A438" s="173"/>
      <c r="B438" s="173"/>
      <c r="C438" s="138"/>
      <c r="D438" s="120"/>
      <c r="E438" s="119"/>
      <c r="F438" s="119"/>
      <c r="G438" s="119"/>
      <c r="H438" s="120"/>
      <c r="I438" s="120"/>
      <c r="J438" s="120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</row>
    <row r="439" spans="1:20" s="1" customFormat="1" x14ac:dyDescent="0.3">
      <c r="A439" s="174" t="s">
        <v>27</v>
      </c>
      <c r="B439" s="174" t="s">
        <v>28</v>
      </c>
      <c r="C439" s="174" t="s">
        <v>511</v>
      </c>
      <c r="D439" s="181" t="s">
        <v>30</v>
      </c>
      <c r="E439" s="181"/>
      <c r="F439" s="181"/>
      <c r="G439" s="174" t="s">
        <v>512</v>
      </c>
      <c r="H439" s="181" t="s">
        <v>32</v>
      </c>
      <c r="I439" s="181"/>
      <c r="J439" s="181"/>
      <c r="K439" s="181"/>
      <c r="L439" s="181"/>
      <c r="M439" s="181" t="s">
        <v>33</v>
      </c>
      <c r="N439" s="181"/>
      <c r="O439" s="181"/>
      <c r="P439" s="181"/>
      <c r="Q439" s="181"/>
      <c r="R439" s="181"/>
      <c r="S439" s="181"/>
      <c r="T439" s="181"/>
    </row>
    <row r="440" spans="1:20" s="1" customFormat="1" x14ac:dyDescent="0.3">
      <c r="A440" s="175"/>
      <c r="B440" s="176"/>
      <c r="C440" s="175"/>
      <c r="D440" s="114" t="s">
        <v>34</v>
      </c>
      <c r="E440" s="114" t="s">
        <v>35</v>
      </c>
      <c r="F440" s="114" t="s">
        <v>36</v>
      </c>
      <c r="G440" s="175"/>
      <c r="H440" s="114" t="s">
        <v>37</v>
      </c>
      <c r="I440" s="114" t="s">
        <v>513</v>
      </c>
      <c r="J440" s="114" t="s">
        <v>514</v>
      </c>
      <c r="K440" s="114" t="s">
        <v>515</v>
      </c>
      <c r="L440" s="114" t="s">
        <v>516</v>
      </c>
      <c r="M440" s="114" t="s">
        <v>38</v>
      </c>
      <c r="N440" s="114" t="s">
        <v>39</v>
      </c>
      <c r="O440" s="114" t="s">
        <v>40</v>
      </c>
      <c r="P440" s="114" t="s">
        <v>517</v>
      </c>
      <c r="Q440" s="114" t="s">
        <v>41</v>
      </c>
      <c r="R440" s="114" t="s">
        <v>378</v>
      </c>
      <c r="S440" s="114" t="s">
        <v>377</v>
      </c>
      <c r="T440" s="114" t="s">
        <v>379</v>
      </c>
    </row>
    <row r="441" spans="1:20" s="1" customFormat="1" x14ac:dyDescent="0.3">
      <c r="A441" s="88">
        <v>1</v>
      </c>
      <c r="B441" s="124">
        <v>2</v>
      </c>
      <c r="C441" s="137">
        <v>3</v>
      </c>
      <c r="D441" s="88">
        <v>4</v>
      </c>
      <c r="E441" s="88">
        <v>5</v>
      </c>
      <c r="F441" s="88">
        <v>6</v>
      </c>
      <c r="G441" s="88">
        <v>7</v>
      </c>
      <c r="H441" s="88">
        <v>8</v>
      </c>
      <c r="I441" s="88">
        <v>9</v>
      </c>
      <c r="J441" s="88">
        <v>10</v>
      </c>
      <c r="K441" s="88">
        <v>11</v>
      </c>
      <c r="L441" s="88">
        <v>12</v>
      </c>
      <c r="M441" s="88">
        <v>13</v>
      </c>
      <c r="N441" s="88">
        <v>14</v>
      </c>
      <c r="O441" s="88">
        <v>15</v>
      </c>
      <c r="P441" s="88">
        <v>16</v>
      </c>
      <c r="Q441" s="88">
        <v>17</v>
      </c>
      <c r="R441" s="88">
        <v>18</v>
      </c>
      <c r="S441" s="88">
        <v>19</v>
      </c>
      <c r="T441" s="88">
        <v>20</v>
      </c>
    </row>
    <row r="442" spans="1:20" s="1" customFormat="1" x14ac:dyDescent="0.3">
      <c r="A442" s="180" t="s">
        <v>556</v>
      </c>
      <c r="B442" s="180"/>
      <c r="C442" s="180"/>
      <c r="D442" s="180"/>
      <c r="E442" s="180"/>
      <c r="F442" s="180"/>
      <c r="G442" s="180"/>
      <c r="H442" s="180"/>
      <c r="I442" s="180"/>
      <c r="J442" s="180"/>
      <c r="K442" s="180"/>
      <c r="L442" s="180"/>
      <c r="M442" s="180"/>
      <c r="N442" s="180"/>
      <c r="O442" s="180"/>
      <c r="P442" s="180"/>
      <c r="Q442" s="180"/>
      <c r="R442" s="180"/>
      <c r="S442" s="180"/>
      <c r="T442" s="180"/>
    </row>
    <row r="443" spans="1:20" s="1" customFormat="1" x14ac:dyDescent="0.3">
      <c r="A443" s="180" t="s">
        <v>42</v>
      </c>
      <c r="B443" s="180"/>
      <c r="C443" s="180"/>
      <c r="D443" s="180"/>
      <c r="E443" s="180"/>
      <c r="F443" s="180"/>
      <c r="G443" s="180"/>
      <c r="H443" s="180"/>
      <c r="I443" s="180"/>
      <c r="J443" s="180"/>
      <c r="K443" s="180"/>
      <c r="L443" s="180"/>
      <c r="M443" s="180"/>
      <c r="N443" s="180"/>
      <c r="O443" s="180"/>
      <c r="P443" s="180"/>
      <c r="Q443" s="180"/>
      <c r="R443" s="180"/>
      <c r="S443" s="180"/>
      <c r="T443" s="180"/>
    </row>
    <row r="444" spans="1:20" s="1" customFormat="1" x14ac:dyDescent="0.3">
      <c r="A444" s="90" t="s">
        <v>193</v>
      </c>
      <c r="B444" s="115" t="s">
        <v>43</v>
      </c>
      <c r="C444" s="137">
        <v>10</v>
      </c>
      <c r="D444" s="142">
        <v>0.08</v>
      </c>
      <c r="E444" s="142">
        <v>7.25</v>
      </c>
      <c r="F444" s="142">
        <v>0.13</v>
      </c>
      <c r="G444" s="143">
        <v>66.099999999999994</v>
      </c>
      <c r="H444" s="141"/>
      <c r="I444" s="142">
        <v>0.01</v>
      </c>
      <c r="J444" s="141"/>
      <c r="K444" s="140">
        <v>45</v>
      </c>
      <c r="L444" s="142">
        <v>0.13</v>
      </c>
      <c r="M444" s="143">
        <v>2.4</v>
      </c>
      <c r="N444" s="140">
        <v>3</v>
      </c>
      <c r="O444" s="142">
        <v>0.05</v>
      </c>
      <c r="P444" s="140">
        <v>3</v>
      </c>
      <c r="Q444" s="142">
        <v>0.02</v>
      </c>
      <c r="R444" s="143">
        <v>0.1</v>
      </c>
      <c r="S444" s="141"/>
      <c r="T444" s="141"/>
    </row>
    <row r="445" spans="1:20" s="1" customFormat="1" x14ac:dyDescent="0.3">
      <c r="A445" s="89" t="s">
        <v>247</v>
      </c>
      <c r="B445" s="115" t="s">
        <v>557</v>
      </c>
      <c r="C445" s="137">
        <v>100</v>
      </c>
      <c r="D445" s="142">
        <v>18.91</v>
      </c>
      <c r="E445" s="142">
        <v>11.53</v>
      </c>
      <c r="F445" s="143">
        <v>1.2</v>
      </c>
      <c r="G445" s="142">
        <v>185.09</v>
      </c>
      <c r="H445" s="142">
        <v>7.0000000000000007E-2</v>
      </c>
      <c r="I445" s="142">
        <v>0.17</v>
      </c>
      <c r="J445" s="143">
        <v>1.2</v>
      </c>
      <c r="K445" s="141"/>
      <c r="L445" s="141"/>
      <c r="M445" s="142">
        <v>15.76</v>
      </c>
      <c r="N445" s="142">
        <v>178.78</v>
      </c>
      <c r="O445" s="142">
        <v>29.21</v>
      </c>
      <c r="P445" s="142">
        <v>357.88</v>
      </c>
      <c r="Q445" s="142">
        <v>1.27</v>
      </c>
      <c r="R445" s="142">
        <v>26.87</v>
      </c>
      <c r="S445" s="142">
        <v>7.98</v>
      </c>
      <c r="T445" s="142">
        <v>7.0000000000000007E-2</v>
      </c>
    </row>
    <row r="446" spans="1:20" s="1" customFormat="1" x14ac:dyDescent="0.3">
      <c r="A446" s="89" t="s">
        <v>530</v>
      </c>
      <c r="B446" s="115" t="s">
        <v>441</v>
      </c>
      <c r="C446" s="137">
        <v>180</v>
      </c>
      <c r="D446" s="142">
        <v>7.26</v>
      </c>
      <c r="E446" s="142">
        <v>5.59</v>
      </c>
      <c r="F446" s="142">
        <v>40.590000000000003</v>
      </c>
      <c r="G446" s="142">
        <v>243.02</v>
      </c>
      <c r="H446" s="142">
        <v>0.27</v>
      </c>
      <c r="I446" s="143">
        <v>0.1</v>
      </c>
      <c r="J446" s="143">
        <v>26.5</v>
      </c>
      <c r="K446" s="142">
        <v>97.36</v>
      </c>
      <c r="L446" s="142">
        <v>7.0000000000000007E-2</v>
      </c>
      <c r="M446" s="142">
        <v>29.64</v>
      </c>
      <c r="N446" s="142">
        <v>152.69</v>
      </c>
      <c r="O446" s="142">
        <v>57.25</v>
      </c>
      <c r="P446" s="142">
        <v>272.57</v>
      </c>
      <c r="Q446" s="142">
        <v>2.0499999999999998</v>
      </c>
      <c r="R446" s="142">
        <v>1.77</v>
      </c>
      <c r="S446" s="142">
        <v>4.01</v>
      </c>
      <c r="T446" s="142">
        <v>0.03</v>
      </c>
    </row>
    <row r="447" spans="1:20" s="1" customFormat="1" x14ac:dyDescent="0.3">
      <c r="A447" s="90" t="s">
        <v>213</v>
      </c>
      <c r="B447" s="115" t="s">
        <v>385</v>
      </c>
      <c r="C447" s="137">
        <v>200</v>
      </c>
      <c r="D447" s="143">
        <v>0.2</v>
      </c>
      <c r="E447" s="142">
        <v>0.02</v>
      </c>
      <c r="F447" s="142">
        <v>11.05</v>
      </c>
      <c r="G447" s="142">
        <v>45.41</v>
      </c>
      <c r="H447" s="141"/>
      <c r="I447" s="142">
        <v>0.01</v>
      </c>
      <c r="J447" s="143">
        <v>0.1</v>
      </c>
      <c r="K447" s="143">
        <v>0.5</v>
      </c>
      <c r="L447" s="141"/>
      <c r="M447" s="142">
        <v>5.28</v>
      </c>
      <c r="N447" s="142">
        <v>8.24</v>
      </c>
      <c r="O447" s="143">
        <v>4.4000000000000004</v>
      </c>
      <c r="P447" s="142">
        <v>25.13</v>
      </c>
      <c r="Q447" s="142">
        <v>0.85</v>
      </c>
      <c r="R447" s="141"/>
      <c r="S447" s="141"/>
      <c r="T447" s="141"/>
    </row>
    <row r="448" spans="1:20" s="1" customFormat="1" x14ac:dyDescent="0.3">
      <c r="A448" s="122"/>
      <c r="B448" s="115" t="s">
        <v>426</v>
      </c>
      <c r="C448" s="137">
        <v>40</v>
      </c>
      <c r="D448" s="142">
        <v>2.99</v>
      </c>
      <c r="E448" s="142">
        <v>1.79</v>
      </c>
      <c r="F448" s="143">
        <v>18.399999999999999</v>
      </c>
      <c r="G448" s="142">
        <v>103.03</v>
      </c>
      <c r="H448" s="142">
        <v>0.12</v>
      </c>
      <c r="I448" s="142">
        <v>0.05</v>
      </c>
      <c r="J448" s="141"/>
      <c r="K448" s="142">
        <v>1.74</v>
      </c>
      <c r="L448" s="141"/>
      <c r="M448" s="142">
        <v>54.52</v>
      </c>
      <c r="N448" s="142">
        <v>66.16</v>
      </c>
      <c r="O448" s="142">
        <v>26.16</v>
      </c>
      <c r="P448" s="143">
        <v>47.9</v>
      </c>
      <c r="Q448" s="142">
        <v>1.1399999999999999</v>
      </c>
      <c r="R448" s="142">
        <v>3.24</v>
      </c>
      <c r="S448" s="142">
        <v>0.25</v>
      </c>
      <c r="T448" s="141"/>
    </row>
    <row r="449" spans="1:20" s="1" customFormat="1" x14ac:dyDescent="0.3">
      <c r="A449" s="90" t="s">
        <v>198</v>
      </c>
      <c r="B449" s="115" t="s">
        <v>45</v>
      </c>
      <c r="C449" s="137">
        <v>100</v>
      </c>
      <c r="D449" s="143">
        <v>0.4</v>
      </c>
      <c r="E449" s="143">
        <v>0.4</v>
      </c>
      <c r="F449" s="143">
        <v>9.8000000000000007</v>
      </c>
      <c r="G449" s="140">
        <v>47</v>
      </c>
      <c r="H449" s="142">
        <v>0.03</v>
      </c>
      <c r="I449" s="142">
        <v>0.02</v>
      </c>
      <c r="J449" s="140">
        <v>10</v>
      </c>
      <c r="K449" s="140">
        <v>5</v>
      </c>
      <c r="L449" s="141"/>
      <c r="M449" s="140">
        <v>16</v>
      </c>
      <c r="N449" s="140">
        <v>11</v>
      </c>
      <c r="O449" s="140">
        <v>9</v>
      </c>
      <c r="P449" s="140">
        <v>278</v>
      </c>
      <c r="Q449" s="143">
        <v>2.2000000000000002</v>
      </c>
      <c r="R449" s="143">
        <v>0.3</v>
      </c>
      <c r="S449" s="140">
        <v>2</v>
      </c>
      <c r="T449" s="142">
        <v>0.01</v>
      </c>
    </row>
    <row r="450" spans="1:20" s="1" customFormat="1" x14ac:dyDescent="0.3">
      <c r="A450" s="183" t="s">
        <v>46</v>
      </c>
      <c r="B450" s="184"/>
      <c r="C450" s="137">
        <f>SUM(C444:C449)</f>
        <v>630</v>
      </c>
      <c r="D450" s="142">
        <v>29.84</v>
      </c>
      <c r="E450" s="142">
        <v>26.58</v>
      </c>
      <c r="F450" s="142">
        <v>81.17</v>
      </c>
      <c r="G450" s="142">
        <v>689.65</v>
      </c>
      <c r="H450" s="142">
        <v>0.49</v>
      </c>
      <c r="I450" s="142">
        <v>0.36</v>
      </c>
      <c r="J450" s="143">
        <v>37.799999999999997</v>
      </c>
      <c r="K450" s="143">
        <v>149.6</v>
      </c>
      <c r="L450" s="143">
        <v>0.2</v>
      </c>
      <c r="M450" s="143">
        <v>123.6</v>
      </c>
      <c r="N450" s="142">
        <v>419.87</v>
      </c>
      <c r="O450" s="142">
        <v>126.07</v>
      </c>
      <c r="P450" s="142">
        <v>984.48</v>
      </c>
      <c r="Q450" s="142">
        <v>7.53</v>
      </c>
      <c r="R450" s="142">
        <v>32.28</v>
      </c>
      <c r="S450" s="142">
        <v>14.24</v>
      </c>
      <c r="T450" s="142">
        <v>0.11</v>
      </c>
    </row>
    <row r="451" spans="1:20" s="1" customFormat="1" x14ac:dyDescent="0.3">
      <c r="A451" s="180" t="s">
        <v>13</v>
      </c>
      <c r="B451" s="180"/>
      <c r="C451" s="180"/>
      <c r="D451" s="180"/>
      <c r="E451" s="180"/>
      <c r="F451" s="180"/>
      <c r="G451" s="180"/>
      <c r="H451" s="180"/>
      <c r="I451" s="180"/>
      <c r="J451" s="180"/>
      <c r="K451" s="180"/>
      <c r="L451" s="180"/>
      <c r="M451" s="180"/>
      <c r="N451" s="180"/>
      <c r="O451" s="180"/>
      <c r="P451" s="180"/>
      <c r="Q451" s="180"/>
      <c r="R451" s="180"/>
      <c r="S451" s="180"/>
      <c r="T451" s="180"/>
    </row>
    <row r="452" spans="1:20" s="1" customFormat="1" x14ac:dyDescent="0.3">
      <c r="A452" s="90" t="s">
        <v>242</v>
      </c>
      <c r="B452" s="115" t="s">
        <v>172</v>
      </c>
      <c r="C452" s="137">
        <v>100</v>
      </c>
      <c r="D452" s="142">
        <v>0.79</v>
      </c>
      <c r="E452" s="142">
        <v>4.1100000000000003</v>
      </c>
      <c r="F452" s="142">
        <v>2.81</v>
      </c>
      <c r="G452" s="142">
        <v>51.24</v>
      </c>
      <c r="H452" s="142">
        <v>0.03</v>
      </c>
      <c r="I452" s="142">
        <v>0.04</v>
      </c>
      <c r="J452" s="142">
        <v>7.31</v>
      </c>
      <c r="K452" s="143">
        <v>8.3000000000000007</v>
      </c>
      <c r="L452" s="141"/>
      <c r="M452" s="142">
        <v>25.21</v>
      </c>
      <c r="N452" s="142">
        <v>43.94</v>
      </c>
      <c r="O452" s="142">
        <v>13.81</v>
      </c>
      <c r="P452" s="142">
        <v>143.32</v>
      </c>
      <c r="Q452" s="142">
        <v>0.63</v>
      </c>
      <c r="R452" s="142">
        <v>0.32</v>
      </c>
      <c r="S452" s="142">
        <v>2.94</v>
      </c>
      <c r="T452" s="142">
        <v>0.01</v>
      </c>
    </row>
    <row r="453" spans="1:20" s="1" customFormat="1" x14ac:dyDescent="0.3">
      <c r="A453" s="89" t="s">
        <v>221</v>
      </c>
      <c r="B453" s="115" t="s">
        <v>607</v>
      </c>
      <c r="C453" s="137">
        <v>260</v>
      </c>
      <c r="D453" s="142">
        <v>5.08</v>
      </c>
      <c r="E453" s="142">
        <v>7.72</v>
      </c>
      <c r="F453" s="142">
        <v>14.23</v>
      </c>
      <c r="G453" s="142">
        <v>147.59</v>
      </c>
      <c r="H453" s="142">
        <v>0.08</v>
      </c>
      <c r="I453" s="143">
        <v>0.1</v>
      </c>
      <c r="J453" s="142">
        <v>35.39</v>
      </c>
      <c r="K453" s="142">
        <v>212.65</v>
      </c>
      <c r="L453" s="141"/>
      <c r="M453" s="142">
        <v>30.38</v>
      </c>
      <c r="N453" s="143">
        <v>90.9</v>
      </c>
      <c r="O453" s="142">
        <v>26.62</v>
      </c>
      <c r="P453" s="142">
        <v>337.39</v>
      </c>
      <c r="Q453" s="142">
        <v>1.1399999999999999</v>
      </c>
      <c r="R453" s="142">
        <v>2.12</v>
      </c>
      <c r="S453" s="142">
        <v>3.31</v>
      </c>
      <c r="T453" s="142">
        <v>0.03</v>
      </c>
    </row>
    <row r="454" spans="1:20" s="1" customFormat="1" ht="33" x14ac:dyDescent="0.3">
      <c r="A454" s="89" t="s">
        <v>549</v>
      </c>
      <c r="B454" s="115" t="s">
        <v>594</v>
      </c>
      <c r="C454" s="137">
        <v>105</v>
      </c>
      <c r="D454" s="142">
        <v>24.669999999999998</v>
      </c>
      <c r="E454" s="142">
        <v>12.75</v>
      </c>
      <c r="F454" s="141">
        <v>7.0000000000000007E-2</v>
      </c>
      <c r="G454" s="142">
        <v>220.26</v>
      </c>
      <c r="H454" s="142">
        <v>0.11</v>
      </c>
      <c r="I454" s="142">
        <v>0.26</v>
      </c>
      <c r="J454" s="141">
        <v>0</v>
      </c>
      <c r="K454" s="142">
        <v>31.25</v>
      </c>
      <c r="L454" s="141">
        <v>7.0000000000000007E-2</v>
      </c>
      <c r="M454" s="142">
        <v>10.69</v>
      </c>
      <c r="N454" s="142">
        <v>232.98</v>
      </c>
      <c r="O454" s="142">
        <v>28.82</v>
      </c>
      <c r="P454" s="142">
        <v>304.02</v>
      </c>
      <c r="Q454" s="142">
        <v>1.03</v>
      </c>
      <c r="R454" s="142">
        <v>28.68</v>
      </c>
      <c r="S454" s="141">
        <v>0</v>
      </c>
      <c r="T454" s="141">
        <v>0</v>
      </c>
    </row>
    <row r="455" spans="1:20" s="1" customFormat="1" x14ac:dyDescent="0.3">
      <c r="A455" s="90" t="s">
        <v>201</v>
      </c>
      <c r="B455" s="115" t="s">
        <v>47</v>
      </c>
      <c r="C455" s="137">
        <v>180</v>
      </c>
      <c r="D455" s="142">
        <v>8.36</v>
      </c>
      <c r="E455" s="143">
        <v>5.8</v>
      </c>
      <c r="F455" s="142">
        <v>37.75</v>
      </c>
      <c r="G455" s="142">
        <v>236.33</v>
      </c>
      <c r="H455" s="142">
        <v>0.28000000000000003</v>
      </c>
      <c r="I455" s="142">
        <v>0.14000000000000001</v>
      </c>
      <c r="J455" s="141"/>
      <c r="K455" s="142">
        <v>23.82</v>
      </c>
      <c r="L455" s="142">
        <v>7.0000000000000007E-2</v>
      </c>
      <c r="M455" s="142">
        <v>15.14</v>
      </c>
      <c r="N455" s="142">
        <v>198.33</v>
      </c>
      <c r="O455" s="142">
        <v>132.07</v>
      </c>
      <c r="P455" s="142">
        <v>252.32</v>
      </c>
      <c r="Q455" s="142">
        <v>4.4400000000000004</v>
      </c>
      <c r="R455" s="142">
        <v>3.81</v>
      </c>
      <c r="S455" s="142">
        <v>2.1800000000000002</v>
      </c>
      <c r="T455" s="142">
        <v>0.02</v>
      </c>
    </row>
    <row r="456" spans="1:20" s="1" customFormat="1" x14ac:dyDescent="0.3">
      <c r="A456" s="90" t="s">
        <v>217</v>
      </c>
      <c r="B456" s="115" t="s">
        <v>84</v>
      </c>
      <c r="C456" s="137">
        <v>200</v>
      </c>
      <c r="D456" s="142">
        <v>0.14000000000000001</v>
      </c>
      <c r="E456" s="143">
        <v>0.1</v>
      </c>
      <c r="F456" s="142">
        <v>12.62</v>
      </c>
      <c r="G456" s="142">
        <v>53.09</v>
      </c>
      <c r="H456" s="141"/>
      <c r="I456" s="141"/>
      <c r="J456" s="140">
        <v>3</v>
      </c>
      <c r="K456" s="143">
        <v>1.6</v>
      </c>
      <c r="L456" s="141"/>
      <c r="M456" s="142">
        <v>5.33</v>
      </c>
      <c r="N456" s="143">
        <v>3.2</v>
      </c>
      <c r="O456" s="143">
        <v>1.4</v>
      </c>
      <c r="P456" s="142">
        <v>18.329999999999998</v>
      </c>
      <c r="Q456" s="142">
        <v>0.11</v>
      </c>
      <c r="R456" s="141"/>
      <c r="S456" s="141"/>
      <c r="T456" s="141"/>
    </row>
    <row r="457" spans="1:20" s="1" customFormat="1" x14ac:dyDescent="0.3">
      <c r="A457" s="116"/>
      <c r="B457" s="115" t="s">
        <v>426</v>
      </c>
      <c r="C457" s="137">
        <v>120</v>
      </c>
      <c r="D457" s="142">
        <v>8.06</v>
      </c>
      <c r="E457" s="142">
        <v>5.75</v>
      </c>
      <c r="F457" s="142">
        <v>49.27</v>
      </c>
      <c r="G457" s="143">
        <v>285.3</v>
      </c>
      <c r="H457" s="142">
        <v>0.32</v>
      </c>
      <c r="I457" s="142">
        <v>0.12</v>
      </c>
      <c r="J457" s="141"/>
      <c r="K457" s="142">
        <v>4.92</v>
      </c>
      <c r="L457" s="141"/>
      <c r="M457" s="142">
        <v>171.28</v>
      </c>
      <c r="N457" s="142">
        <v>183.32</v>
      </c>
      <c r="O457" s="142">
        <v>79.84</v>
      </c>
      <c r="P457" s="142">
        <v>132.84</v>
      </c>
      <c r="Q457" s="142">
        <v>3.22</v>
      </c>
      <c r="R457" s="142">
        <v>9.7100000000000009</v>
      </c>
      <c r="S457" s="142">
        <v>0.79</v>
      </c>
      <c r="T457" s="141"/>
    </row>
    <row r="458" spans="1:20" s="1" customFormat="1" x14ac:dyDescent="0.3">
      <c r="A458" s="90" t="s">
        <v>198</v>
      </c>
      <c r="B458" s="115" t="s">
        <v>51</v>
      </c>
      <c r="C458" s="137">
        <v>100</v>
      </c>
      <c r="D458" s="143">
        <v>0.4</v>
      </c>
      <c r="E458" s="143">
        <v>0.3</v>
      </c>
      <c r="F458" s="143">
        <v>10.3</v>
      </c>
      <c r="G458" s="140">
        <v>47</v>
      </c>
      <c r="H458" s="142">
        <v>0.02</v>
      </c>
      <c r="I458" s="142">
        <v>0.03</v>
      </c>
      <c r="J458" s="140">
        <v>5</v>
      </c>
      <c r="K458" s="140">
        <v>2</v>
      </c>
      <c r="L458" s="141"/>
      <c r="M458" s="140">
        <v>19</v>
      </c>
      <c r="N458" s="140">
        <v>16</v>
      </c>
      <c r="O458" s="140">
        <v>12</v>
      </c>
      <c r="P458" s="140">
        <v>155</v>
      </c>
      <c r="Q458" s="143">
        <v>2.2999999999999998</v>
      </c>
      <c r="R458" s="143">
        <v>0.1</v>
      </c>
      <c r="S458" s="140">
        <v>1</v>
      </c>
      <c r="T458" s="142">
        <v>0.01</v>
      </c>
    </row>
    <row r="459" spans="1:20" s="1" customFormat="1" x14ac:dyDescent="0.3">
      <c r="A459" s="183" t="s">
        <v>49</v>
      </c>
      <c r="B459" s="184"/>
      <c r="C459" s="137">
        <f>SUM(C452:C458)</f>
        <v>1065</v>
      </c>
      <c r="D459" s="143">
        <v>47.5</v>
      </c>
      <c r="E459" s="142">
        <v>36.53</v>
      </c>
      <c r="F459" s="142">
        <v>127.05</v>
      </c>
      <c r="G459" s="142">
        <v>1040.81</v>
      </c>
      <c r="H459" s="142">
        <v>0.84</v>
      </c>
      <c r="I459" s="142">
        <v>0.69</v>
      </c>
      <c r="J459" s="143">
        <v>50.7</v>
      </c>
      <c r="K459" s="142">
        <v>284.54000000000002</v>
      </c>
      <c r="L459" s="142">
        <v>0.14000000000000001</v>
      </c>
      <c r="M459" s="142">
        <v>277.02999999999997</v>
      </c>
      <c r="N459" s="142">
        <v>768.67</v>
      </c>
      <c r="O459" s="142">
        <v>294.56</v>
      </c>
      <c r="P459" s="142">
        <v>1343.22</v>
      </c>
      <c r="Q459" s="142">
        <v>12.87</v>
      </c>
      <c r="R459" s="142">
        <v>44.74</v>
      </c>
      <c r="S459" s="142">
        <v>10.220000000000001</v>
      </c>
      <c r="T459" s="142">
        <v>7.0000000000000007E-2</v>
      </c>
    </row>
    <row r="460" spans="1:20" s="1" customFormat="1" x14ac:dyDescent="0.3">
      <c r="A460" s="180" t="s">
        <v>14</v>
      </c>
      <c r="B460" s="180"/>
      <c r="C460" s="180"/>
      <c r="D460" s="180"/>
      <c r="E460" s="180"/>
      <c r="F460" s="180"/>
      <c r="G460" s="180"/>
      <c r="H460" s="180"/>
      <c r="I460" s="180"/>
      <c r="J460" s="180"/>
      <c r="K460" s="180"/>
      <c r="L460" s="180"/>
      <c r="M460" s="180"/>
      <c r="N460" s="180"/>
      <c r="O460" s="180"/>
      <c r="P460" s="180"/>
      <c r="Q460" s="180"/>
      <c r="R460" s="180"/>
      <c r="S460" s="180"/>
      <c r="T460" s="180"/>
    </row>
    <row r="461" spans="1:20" s="1" customFormat="1" x14ac:dyDescent="0.3">
      <c r="A461" s="90" t="s">
        <v>531</v>
      </c>
      <c r="B461" s="115" t="s">
        <v>443</v>
      </c>
      <c r="C461" s="137">
        <v>75</v>
      </c>
      <c r="D461" s="142">
        <v>1.82</v>
      </c>
      <c r="E461" s="142">
        <v>0.03</v>
      </c>
      <c r="F461" s="142">
        <v>5.96</v>
      </c>
      <c r="G461" s="142">
        <v>31.73</v>
      </c>
      <c r="H461" s="141"/>
      <c r="I461" s="141"/>
      <c r="J461" s="142">
        <v>1.35</v>
      </c>
      <c r="K461" s="142">
        <v>1.53</v>
      </c>
      <c r="L461" s="141"/>
      <c r="M461" s="142">
        <v>3.48</v>
      </c>
      <c r="N461" s="143">
        <v>2.7</v>
      </c>
      <c r="O461" s="142">
        <v>2.34</v>
      </c>
      <c r="P461" s="142">
        <v>23.19</v>
      </c>
      <c r="Q461" s="142">
        <v>0.06</v>
      </c>
      <c r="R461" s="142">
        <v>0.01</v>
      </c>
      <c r="S461" s="142">
        <v>0.18</v>
      </c>
      <c r="T461" s="141"/>
    </row>
    <row r="462" spans="1:20" s="1" customFormat="1" x14ac:dyDescent="0.3">
      <c r="A462" s="122"/>
      <c r="B462" s="115" t="s">
        <v>165</v>
      </c>
      <c r="C462" s="137">
        <v>200</v>
      </c>
      <c r="D462" s="143">
        <v>5.4</v>
      </c>
      <c r="E462" s="140">
        <v>5</v>
      </c>
      <c r="F462" s="143">
        <v>21.6</v>
      </c>
      <c r="G462" s="140">
        <v>158</v>
      </c>
      <c r="H462" s="142">
        <v>0.06</v>
      </c>
      <c r="I462" s="142">
        <v>0.26</v>
      </c>
      <c r="J462" s="143">
        <v>1.8</v>
      </c>
      <c r="K462" s="140">
        <v>44</v>
      </c>
      <c r="L462" s="142">
        <v>0.06</v>
      </c>
      <c r="M462" s="140">
        <v>242</v>
      </c>
      <c r="N462" s="140">
        <v>188</v>
      </c>
      <c r="O462" s="140">
        <v>30</v>
      </c>
      <c r="P462" s="140">
        <v>272</v>
      </c>
      <c r="Q462" s="143">
        <v>0.2</v>
      </c>
      <c r="R462" s="140">
        <v>4</v>
      </c>
      <c r="S462" s="140">
        <v>18</v>
      </c>
      <c r="T462" s="142">
        <v>0.04</v>
      </c>
    </row>
    <row r="463" spans="1:20" s="1" customFormat="1" x14ac:dyDescent="0.3">
      <c r="A463" s="90" t="s">
        <v>198</v>
      </c>
      <c r="B463" s="115" t="s">
        <v>85</v>
      </c>
      <c r="C463" s="137">
        <v>100</v>
      </c>
      <c r="D463" s="143">
        <v>1.5</v>
      </c>
      <c r="E463" s="143">
        <v>0.5</v>
      </c>
      <c r="F463" s="140">
        <v>21</v>
      </c>
      <c r="G463" s="140">
        <v>96</v>
      </c>
      <c r="H463" s="142">
        <v>0.04</v>
      </c>
      <c r="I463" s="142">
        <v>0.05</v>
      </c>
      <c r="J463" s="140">
        <v>10</v>
      </c>
      <c r="K463" s="140">
        <v>20</v>
      </c>
      <c r="L463" s="141"/>
      <c r="M463" s="140">
        <v>8</v>
      </c>
      <c r="N463" s="140">
        <v>28</v>
      </c>
      <c r="O463" s="140">
        <v>42</v>
      </c>
      <c r="P463" s="140">
        <v>348</v>
      </c>
      <c r="Q463" s="143">
        <v>0.6</v>
      </c>
      <c r="R463" s="140">
        <v>1</v>
      </c>
      <c r="S463" s="142">
        <v>0.05</v>
      </c>
      <c r="T463" s="141"/>
    </row>
    <row r="464" spans="1:20" s="1" customFormat="1" x14ac:dyDescent="0.3">
      <c r="A464" s="183" t="s">
        <v>73</v>
      </c>
      <c r="B464" s="184"/>
      <c r="C464" s="137">
        <f>SUM(C461:C463)</f>
        <v>375</v>
      </c>
      <c r="D464" s="142">
        <v>8.7200000000000006</v>
      </c>
      <c r="E464" s="142">
        <v>5.53</v>
      </c>
      <c r="F464" s="142">
        <v>48.56</v>
      </c>
      <c r="G464" s="142">
        <v>285.73</v>
      </c>
      <c r="H464" s="143">
        <v>0.1</v>
      </c>
      <c r="I464" s="142">
        <v>0.31</v>
      </c>
      <c r="J464" s="142">
        <v>13.15</v>
      </c>
      <c r="K464" s="142">
        <v>65.53</v>
      </c>
      <c r="L464" s="142">
        <v>0.06</v>
      </c>
      <c r="M464" s="142">
        <v>253.48</v>
      </c>
      <c r="N464" s="143">
        <v>218.7</v>
      </c>
      <c r="O464" s="142">
        <v>74.34</v>
      </c>
      <c r="P464" s="142">
        <v>643.19000000000005</v>
      </c>
      <c r="Q464" s="142">
        <v>0.86</v>
      </c>
      <c r="R464" s="142">
        <v>5.01</v>
      </c>
      <c r="S464" s="142">
        <v>18.23</v>
      </c>
      <c r="T464" s="142">
        <v>0.04</v>
      </c>
    </row>
    <row r="465" spans="1:20" s="1" customFormat="1" x14ac:dyDescent="0.3">
      <c r="A465" s="183" t="s">
        <v>50</v>
      </c>
      <c r="B465" s="184"/>
      <c r="C465" s="137">
        <f>C450+C459+C464</f>
        <v>2070</v>
      </c>
      <c r="D465" s="142">
        <v>86.06</v>
      </c>
      <c r="E465" s="142">
        <v>68.64</v>
      </c>
      <c r="F465" s="142">
        <v>256.77999999999997</v>
      </c>
      <c r="G465" s="142">
        <v>2016.19</v>
      </c>
      <c r="H465" s="142">
        <v>1.43</v>
      </c>
      <c r="I465" s="142">
        <v>1.36</v>
      </c>
      <c r="J465" s="142">
        <v>101.65</v>
      </c>
      <c r="K465" s="142">
        <v>499.67</v>
      </c>
      <c r="L465" s="143">
        <v>0.4</v>
      </c>
      <c r="M465" s="142">
        <v>654.11</v>
      </c>
      <c r="N465" s="142">
        <v>1407.24</v>
      </c>
      <c r="O465" s="142">
        <v>494.97</v>
      </c>
      <c r="P465" s="142">
        <v>2970.89</v>
      </c>
      <c r="Q465" s="142">
        <v>21.26</v>
      </c>
      <c r="R465" s="142">
        <v>82.03</v>
      </c>
      <c r="S465" s="142">
        <v>42.69</v>
      </c>
      <c r="T465" s="142">
        <v>0.22</v>
      </c>
    </row>
    <row r="466" spans="1:20" s="1" customFormat="1" x14ac:dyDescent="0.3">
      <c r="A466" s="118"/>
      <c r="B466" s="125"/>
      <c r="C466" s="138"/>
      <c r="D466" s="119"/>
      <c r="E466" s="119"/>
      <c r="F466" s="119"/>
      <c r="G466" s="119"/>
      <c r="H466" s="119"/>
      <c r="I466" s="119"/>
      <c r="J466" s="119"/>
      <c r="K466" s="182"/>
      <c r="L466" s="182"/>
      <c r="M466" s="182"/>
      <c r="N466" s="182"/>
      <c r="O466" s="182"/>
      <c r="P466" s="182"/>
      <c r="Q466" s="182"/>
      <c r="R466" s="182"/>
      <c r="S466" s="182"/>
      <c r="T466" s="182"/>
    </row>
    <row r="467" spans="1:20" s="1" customFormat="1" x14ac:dyDescent="0.3">
      <c r="A467" s="171"/>
      <c r="B467" s="171"/>
      <c r="C467" s="171"/>
      <c r="D467" s="171"/>
      <c r="E467" s="171"/>
      <c r="F467" s="171"/>
      <c r="G467" s="171"/>
      <c r="H467" s="171"/>
      <c r="I467" s="171"/>
      <c r="J467" s="171"/>
      <c r="K467" s="171"/>
      <c r="L467" s="171"/>
      <c r="M467" s="171"/>
      <c r="N467" s="171"/>
      <c r="O467" s="171"/>
      <c r="P467" s="171"/>
      <c r="Q467" s="171"/>
      <c r="R467" s="171"/>
      <c r="S467" s="171"/>
      <c r="T467" s="171"/>
    </row>
    <row r="468" spans="1:20" s="1" customFormat="1" x14ac:dyDescent="0.3">
      <c r="A468" s="172"/>
      <c r="B468" s="172"/>
      <c r="C468" s="138"/>
      <c r="D468" s="120"/>
      <c r="E468" s="121"/>
      <c r="F468" s="119"/>
      <c r="G468" s="119"/>
      <c r="H468" s="120"/>
      <c r="I468" s="120"/>
      <c r="J468" s="120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</row>
    <row r="469" spans="1:20" s="1" customFormat="1" x14ac:dyDescent="0.3">
      <c r="A469" s="173"/>
      <c r="B469" s="173"/>
      <c r="C469" s="138"/>
      <c r="D469" s="120"/>
      <c r="E469" s="119"/>
      <c r="F469" s="119"/>
      <c r="G469" s="119"/>
      <c r="H469" s="120"/>
      <c r="I469" s="120"/>
      <c r="J469" s="120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</row>
    <row r="470" spans="1:20" s="1" customFormat="1" x14ac:dyDescent="0.3">
      <c r="A470" s="174" t="s">
        <v>27</v>
      </c>
      <c r="B470" s="174" t="s">
        <v>28</v>
      </c>
      <c r="C470" s="174" t="s">
        <v>511</v>
      </c>
      <c r="D470" s="181" t="s">
        <v>30</v>
      </c>
      <c r="E470" s="181"/>
      <c r="F470" s="181"/>
      <c r="G470" s="174" t="s">
        <v>512</v>
      </c>
      <c r="H470" s="181" t="s">
        <v>32</v>
      </c>
      <c r="I470" s="181"/>
      <c r="J470" s="181"/>
      <c r="K470" s="181"/>
      <c r="L470" s="181"/>
      <c r="M470" s="181" t="s">
        <v>33</v>
      </c>
      <c r="N470" s="181"/>
      <c r="O470" s="181"/>
      <c r="P470" s="181"/>
      <c r="Q470" s="181"/>
      <c r="R470" s="181"/>
      <c r="S470" s="181"/>
      <c r="T470" s="181"/>
    </row>
    <row r="471" spans="1:20" s="1" customFormat="1" x14ac:dyDescent="0.3">
      <c r="A471" s="175"/>
      <c r="B471" s="176"/>
      <c r="C471" s="175"/>
      <c r="D471" s="114" t="s">
        <v>34</v>
      </c>
      <c r="E471" s="114" t="s">
        <v>35</v>
      </c>
      <c r="F471" s="114" t="s">
        <v>36</v>
      </c>
      <c r="G471" s="175"/>
      <c r="H471" s="114" t="s">
        <v>37</v>
      </c>
      <c r="I471" s="114" t="s">
        <v>513</v>
      </c>
      <c r="J471" s="114" t="s">
        <v>514</v>
      </c>
      <c r="K471" s="114" t="s">
        <v>515</v>
      </c>
      <c r="L471" s="114" t="s">
        <v>516</v>
      </c>
      <c r="M471" s="114" t="s">
        <v>38</v>
      </c>
      <c r="N471" s="114" t="s">
        <v>39</v>
      </c>
      <c r="O471" s="114" t="s">
        <v>40</v>
      </c>
      <c r="P471" s="114" t="s">
        <v>517</v>
      </c>
      <c r="Q471" s="114" t="s">
        <v>41</v>
      </c>
      <c r="R471" s="114" t="s">
        <v>378</v>
      </c>
      <c r="S471" s="114" t="s">
        <v>377</v>
      </c>
      <c r="T471" s="114" t="s">
        <v>379</v>
      </c>
    </row>
    <row r="472" spans="1:20" s="1" customFormat="1" x14ac:dyDescent="0.3">
      <c r="A472" s="88">
        <v>1</v>
      </c>
      <c r="B472" s="124">
        <v>2</v>
      </c>
      <c r="C472" s="137">
        <v>3</v>
      </c>
      <c r="D472" s="88">
        <v>4</v>
      </c>
      <c r="E472" s="88">
        <v>5</v>
      </c>
      <c r="F472" s="88">
        <v>6</v>
      </c>
      <c r="G472" s="88">
        <v>7</v>
      </c>
      <c r="H472" s="88">
        <v>8</v>
      </c>
      <c r="I472" s="88">
        <v>9</v>
      </c>
      <c r="J472" s="88">
        <v>10</v>
      </c>
      <c r="K472" s="88">
        <v>11</v>
      </c>
      <c r="L472" s="88">
        <v>12</v>
      </c>
      <c r="M472" s="88">
        <v>13</v>
      </c>
      <c r="N472" s="88">
        <v>14</v>
      </c>
      <c r="O472" s="88">
        <v>15</v>
      </c>
      <c r="P472" s="88">
        <v>16</v>
      </c>
      <c r="Q472" s="88">
        <v>17</v>
      </c>
      <c r="R472" s="88">
        <v>18</v>
      </c>
      <c r="S472" s="88">
        <v>19</v>
      </c>
      <c r="T472" s="88">
        <v>20</v>
      </c>
    </row>
    <row r="473" spans="1:20" s="1" customFormat="1" x14ac:dyDescent="0.3">
      <c r="A473" s="180" t="s">
        <v>558</v>
      </c>
      <c r="B473" s="180"/>
      <c r="C473" s="180"/>
      <c r="D473" s="180"/>
      <c r="E473" s="180"/>
      <c r="F473" s="180"/>
      <c r="G473" s="180"/>
      <c r="H473" s="180"/>
      <c r="I473" s="180"/>
      <c r="J473" s="180"/>
      <c r="K473" s="180"/>
      <c r="L473" s="180"/>
      <c r="M473" s="180"/>
      <c r="N473" s="180"/>
      <c r="O473" s="180"/>
      <c r="P473" s="180"/>
      <c r="Q473" s="180"/>
      <c r="R473" s="180"/>
      <c r="S473" s="180"/>
      <c r="T473" s="180"/>
    </row>
    <row r="474" spans="1:20" s="1" customFormat="1" x14ac:dyDescent="0.3">
      <c r="A474" s="180" t="s">
        <v>42</v>
      </c>
      <c r="B474" s="180"/>
      <c r="C474" s="180"/>
      <c r="D474" s="180"/>
      <c r="E474" s="180"/>
      <c r="F474" s="180"/>
      <c r="G474" s="180"/>
      <c r="H474" s="180"/>
      <c r="I474" s="180"/>
      <c r="J474" s="180"/>
      <c r="K474" s="180"/>
      <c r="L474" s="180"/>
      <c r="M474" s="180"/>
      <c r="N474" s="180"/>
      <c r="O474" s="180"/>
      <c r="P474" s="180"/>
      <c r="Q474" s="180"/>
      <c r="R474" s="180"/>
      <c r="S474" s="180"/>
      <c r="T474" s="180"/>
    </row>
    <row r="475" spans="1:20" s="1" customFormat="1" x14ac:dyDescent="0.3">
      <c r="A475" s="90" t="s">
        <v>193</v>
      </c>
      <c r="B475" s="115" t="s">
        <v>43</v>
      </c>
      <c r="C475" s="137">
        <v>10</v>
      </c>
      <c r="D475" s="142">
        <v>0.08</v>
      </c>
      <c r="E475" s="142">
        <v>7.25</v>
      </c>
      <c r="F475" s="142">
        <v>0.13</v>
      </c>
      <c r="G475" s="143">
        <v>66.099999999999994</v>
      </c>
      <c r="H475" s="141"/>
      <c r="I475" s="142">
        <v>0.01</v>
      </c>
      <c r="J475" s="141"/>
      <c r="K475" s="140">
        <v>45</v>
      </c>
      <c r="L475" s="142">
        <v>0.13</v>
      </c>
      <c r="M475" s="143">
        <v>2.4</v>
      </c>
      <c r="N475" s="140">
        <v>3</v>
      </c>
      <c r="O475" s="142">
        <v>0.05</v>
      </c>
      <c r="P475" s="140">
        <v>3</v>
      </c>
      <c r="Q475" s="142">
        <v>0.02</v>
      </c>
      <c r="R475" s="143">
        <v>0.1</v>
      </c>
      <c r="S475" s="141"/>
      <c r="T475" s="141"/>
    </row>
    <row r="476" spans="1:20" s="1" customFormat="1" x14ac:dyDescent="0.3">
      <c r="A476" s="90" t="s">
        <v>194</v>
      </c>
      <c r="B476" s="115" t="s">
        <v>44</v>
      </c>
      <c r="C476" s="137">
        <v>20</v>
      </c>
      <c r="D476" s="142">
        <v>4.6399999999999997</v>
      </c>
      <c r="E476" s="143">
        <v>5.9</v>
      </c>
      <c r="F476" s="141"/>
      <c r="G476" s="143">
        <v>72.8</v>
      </c>
      <c r="H476" s="142">
        <v>0.01</v>
      </c>
      <c r="I476" s="142">
        <v>0.06</v>
      </c>
      <c r="J476" s="142">
        <v>0.14000000000000001</v>
      </c>
      <c r="K476" s="143">
        <v>57.6</v>
      </c>
      <c r="L476" s="142">
        <v>0.19</v>
      </c>
      <c r="M476" s="140">
        <v>176</v>
      </c>
      <c r="N476" s="140">
        <v>100</v>
      </c>
      <c r="O476" s="140">
        <v>7</v>
      </c>
      <c r="P476" s="143">
        <v>17.600000000000001</v>
      </c>
      <c r="Q476" s="143">
        <v>0.2</v>
      </c>
      <c r="R476" s="143">
        <v>2.9</v>
      </c>
      <c r="S476" s="143">
        <v>1.8</v>
      </c>
      <c r="T476" s="142">
        <v>0.01</v>
      </c>
    </row>
    <row r="477" spans="1:20" s="1" customFormat="1" x14ac:dyDescent="0.3">
      <c r="A477" s="90" t="s">
        <v>195</v>
      </c>
      <c r="B477" s="115" t="s">
        <v>75</v>
      </c>
      <c r="C477" s="137">
        <v>40</v>
      </c>
      <c r="D477" s="142">
        <v>5.08</v>
      </c>
      <c r="E477" s="143">
        <v>4.5999999999999996</v>
      </c>
      <c r="F477" s="142">
        <v>0.28000000000000003</v>
      </c>
      <c r="G477" s="143">
        <v>62.8</v>
      </c>
      <c r="H477" s="142">
        <v>0.03</v>
      </c>
      <c r="I477" s="142">
        <v>0.18</v>
      </c>
      <c r="J477" s="141"/>
      <c r="K477" s="140">
        <v>104</v>
      </c>
      <c r="L477" s="142">
        <v>0.88</v>
      </c>
      <c r="M477" s="140">
        <v>22</v>
      </c>
      <c r="N477" s="143">
        <v>76.8</v>
      </c>
      <c r="O477" s="143">
        <v>4.8</v>
      </c>
      <c r="P477" s="140">
        <v>56</v>
      </c>
      <c r="Q477" s="140">
        <v>1</v>
      </c>
      <c r="R477" s="142">
        <v>12.28</v>
      </c>
      <c r="S477" s="140">
        <v>8</v>
      </c>
      <c r="T477" s="142">
        <v>0.02</v>
      </c>
    </row>
    <row r="478" spans="1:20" s="1" customFormat="1" x14ac:dyDescent="0.3">
      <c r="A478" s="89" t="s">
        <v>245</v>
      </c>
      <c r="B478" s="115" t="s">
        <v>463</v>
      </c>
      <c r="C478" s="137">
        <v>250</v>
      </c>
      <c r="D478" s="142">
        <v>7.48</v>
      </c>
      <c r="E478" s="142">
        <v>3.68</v>
      </c>
      <c r="F478" s="142">
        <v>50.69</v>
      </c>
      <c r="G478" s="142">
        <v>266.61</v>
      </c>
      <c r="H478" s="142">
        <v>0.09</v>
      </c>
      <c r="I478" s="142">
        <v>0.21</v>
      </c>
      <c r="J478" s="142">
        <v>1.63</v>
      </c>
      <c r="K478" s="143">
        <v>27.5</v>
      </c>
      <c r="L478" s="142">
        <v>0.06</v>
      </c>
      <c r="M478" s="142">
        <v>156.72999999999999</v>
      </c>
      <c r="N478" s="142">
        <v>195.45</v>
      </c>
      <c r="O478" s="142">
        <v>45.13</v>
      </c>
      <c r="P478" s="142">
        <v>237.67</v>
      </c>
      <c r="Q478" s="143">
        <v>0.7</v>
      </c>
      <c r="R478" s="142">
        <v>9.56</v>
      </c>
      <c r="S478" s="142">
        <v>12.02</v>
      </c>
      <c r="T478" s="142">
        <v>0.05</v>
      </c>
    </row>
    <row r="479" spans="1:20" s="1" customFormat="1" x14ac:dyDescent="0.3">
      <c r="A479" s="89" t="s">
        <v>413</v>
      </c>
      <c r="B479" s="115" t="s">
        <v>55</v>
      </c>
      <c r="C479" s="137">
        <v>200</v>
      </c>
      <c r="D479" s="142">
        <v>0.25</v>
      </c>
      <c r="E479" s="142">
        <v>0.06</v>
      </c>
      <c r="F479" s="142">
        <v>11.62</v>
      </c>
      <c r="G479" s="142">
        <v>48.63</v>
      </c>
      <c r="H479" s="141"/>
      <c r="I479" s="142">
        <v>0.01</v>
      </c>
      <c r="J479" s="142">
        <v>1.1499999999999999</v>
      </c>
      <c r="K479" s="142">
        <v>1.06</v>
      </c>
      <c r="L479" s="141"/>
      <c r="M479" s="142">
        <v>7.03</v>
      </c>
      <c r="N479" s="142">
        <v>9.36</v>
      </c>
      <c r="O479" s="142">
        <v>4.8899999999999997</v>
      </c>
      <c r="P479" s="142">
        <v>31.43</v>
      </c>
      <c r="Q479" s="142">
        <v>0.88</v>
      </c>
      <c r="R479" s="141"/>
      <c r="S479" s="141"/>
      <c r="T479" s="141"/>
    </row>
    <row r="480" spans="1:20" s="1" customFormat="1" x14ac:dyDescent="0.3">
      <c r="A480" s="122"/>
      <c r="B480" s="115" t="s">
        <v>426</v>
      </c>
      <c r="C480" s="137">
        <v>50</v>
      </c>
      <c r="D480" s="142">
        <v>4.04</v>
      </c>
      <c r="E480" s="142">
        <v>2.42</v>
      </c>
      <c r="F480" s="142">
        <v>25.95</v>
      </c>
      <c r="G480" s="142">
        <v>143.84</v>
      </c>
      <c r="H480" s="142">
        <v>0.16</v>
      </c>
      <c r="I480" s="142">
        <v>0.06</v>
      </c>
      <c r="J480" s="141"/>
      <c r="K480" s="142">
        <v>2.76</v>
      </c>
      <c r="L480" s="141"/>
      <c r="M480" s="142">
        <v>71.52</v>
      </c>
      <c r="N480" s="142">
        <v>88.05</v>
      </c>
      <c r="O480" s="143">
        <v>35.299999999999997</v>
      </c>
      <c r="P480" s="142">
        <v>64.22</v>
      </c>
      <c r="Q480" s="142">
        <v>1.52</v>
      </c>
      <c r="R480" s="142">
        <v>4.68</v>
      </c>
      <c r="S480" s="142">
        <v>0.32</v>
      </c>
      <c r="T480" s="141"/>
    </row>
    <row r="481" spans="1:20" s="1" customFormat="1" x14ac:dyDescent="0.3">
      <c r="A481" s="90" t="s">
        <v>198</v>
      </c>
      <c r="B481" s="115" t="s">
        <v>51</v>
      </c>
      <c r="C481" s="137">
        <v>100</v>
      </c>
      <c r="D481" s="143">
        <v>0.4</v>
      </c>
      <c r="E481" s="143">
        <v>0.3</v>
      </c>
      <c r="F481" s="143">
        <v>10.3</v>
      </c>
      <c r="G481" s="140">
        <v>47</v>
      </c>
      <c r="H481" s="142">
        <v>0.02</v>
      </c>
      <c r="I481" s="142">
        <v>0.03</v>
      </c>
      <c r="J481" s="140">
        <v>5</v>
      </c>
      <c r="K481" s="140">
        <v>2</v>
      </c>
      <c r="L481" s="141"/>
      <c r="M481" s="140">
        <v>19</v>
      </c>
      <c r="N481" s="140">
        <v>16</v>
      </c>
      <c r="O481" s="140">
        <v>12</v>
      </c>
      <c r="P481" s="140">
        <v>155</v>
      </c>
      <c r="Q481" s="143">
        <v>2.2999999999999998</v>
      </c>
      <c r="R481" s="143">
        <v>0.1</v>
      </c>
      <c r="S481" s="140">
        <v>1</v>
      </c>
      <c r="T481" s="142">
        <v>0.01</v>
      </c>
    </row>
    <row r="482" spans="1:20" s="1" customFormat="1" x14ac:dyDescent="0.3">
      <c r="A482" s="183" t="s">
        <v>46</v>
      </c>
      <c r="B482" s="184"/>
      <c r="C482" s="137">
        <f>SUM(C475:C481)</f>
        <v>670</v>
      </c>
      <c r="D482" s="142">
        <v>21.97</v>
      </c>
      <c r="E482" s="142">
        <v>24.21</v>
      </c>
      <c r="F482" s="142">
        <v>98.97</v>
      </c>
      <c r="G482" s="142">
        <v>707.78</v>
      </c>
      <c r="H482" s="142">
        <v>0.31</v>
      </c>
      <c r="I482" s="142">
        <v>0.56000000000000005</v>
      </c>
      <c r="J482" s="142">
        <v>7.92</v>
      </c>
      <c r="K482" s="142">
        <v>239.92</v>
      </c>
      <c r="L482" s="142">
        <v>1.26</v>
      </c>
      <c r="M482" s="142">
        <v>454.68</v>
      </c>
      <c r="N482" s="142">
        <v>488.66</v>
      </c>
      <c r="O482" s="142">
        <v>109.17</v>
      </c>
      <c r="P482" s="142">
        <v>564.91999999999996</v>
      </c>
      <c r="Q482" s="142">
        <v>6.62</v>
      </c>
      <c r="R482" s="142">
        <v>29.62</v>
      </c>
      <c r="S482" s="142">
        <v>23.14</v>
      </c>
      <c r="T482" s="142">
        <v>0.09</v>
      </c>
    </row>
    <row r="483" spans="1:20" s="1" customFormat="1" x14ac:dyDescent="0.3">
      <c r="A483" s="180" t="s">
        <v>13</v>
      </c>
      <c r="B483" s="180"/>
      <c r="C483" s="180"/>
      <c r="D483" s="180"/>
      <c r="E483" s="180"/>
      <c r="F483" s="180"/>
      <c r="G483" s="180"/>
      <c r="H483" s="180"/>
      <c r="I483" s="180"/>
      <c r="J483" s="180"/>
      <c r="K483" s="180"/>
      <c r="L483" s="180"/>
      <c r="M483" s="180"/>
      <c r="N483" s="180"/>
      <c r="O483" s="180"/>
      <c r="P483" s="180"/>
      <c r="Q483" s="180"/>
      <c r="R483" s="180"/>
      <c r="S483" s="180"/>
      <c r="T483" s="180"/>
    </row>
    <row r="484" spans="1:20" s="1" customFormat="1" x14ac:dyDescent="0.3">
      <c r="A484" s="90" t="s">
        <v>415</v>
      </c>
      <c r="B484" s="115" t="s">
        <v>185</v>
      </c>
      <c r="C484" s="137">
        <v>100</v>
      </c>
      <c r="D484" s="142">
        <v>1.1499999999999999</v>
      </c>
      <c r="E484" s="142">
        <v>5.15</v>
      </c>
      <c r="F484" s="142">
        <v>3.96</v>
      </c>
      <c r="G484" s="142">
        <v>68.45</v>
      </c>
      <c r="H484" s="142">
        <v>0.06</v>
      </c>
      <c r="I484" s="142">
        <v>0.21</v>
      </c>
      <c r="J484" s="143">
        <v>77.599999999999994</v>
      </c>
      <c r="K484" s="142">
        <v>205.85</v>
      </c>
      <c r="L484" s="141"/>
      <c r="M484" s="142">
        <v>26.53</v>
      </c>
      <c r="N484" s="142">
        <v>23.83</v>
      </c>
      <c r="O484" s="142">
        <v>16.73</v>
      </c>
      <c r="P484" s="142">
        <v>250.62</v>
      </c>
      <c r="Q484" s="142">
        <v>0.83</v>
      </c>
      <c r="R484" s="142">
        <v>0.32</v>
      </c>
      <c r="S484" s="142">
        <v>2.11</v>
      </c>
      <c r="T484" s="142">
        <v>0.02</v>
      </c>
    </row>
    <row r="485" spans="1:20" s="1" customFormat="1" x14ac:dyDescent="0.3">
      <c r="A485" s="89" t="s">
        <v>144</v>
      </c>
      <c r="B485" s="115" t="s">
        <v>627</v>
      </c>
      <c r="C485" s="137">
        <v>275</v>
      </c>
      <c r="D485" s="142">
        <v>6.22</v>
      </c>
      <c r="E485" s="142">
        <v>5.67</v>
      </c>
      <c r="F485" s="142">
        <v>10.96</v>
      </c>
      <c r="G485" s="142">
        <v>121.49000000000001</v>
      </c>
      <c r="H485" s="142">
        <v>0.1</v>
      </c>
      <c r="I485" s="142">
        <v>0.11000000000000001</v>
      </c>
      <c r="J485" s="142">
        <v>20.54</v>
      </c>
      <c r="K485" s="143">
        <v>214.34</v>
      </c>
      <c r="L485" s="142">
        <v>0.01</v>
      </c>
      <c r="M485" s="142">
        <v>34.79</v>
      </c>
      <c r="N485" s="142">
        <v>94.19</v>
      </c>
      <c r="O485" s="142">
        <v>26.1</v>
      </c>
      <c r="P485" s="142">
        <v>446.44</v>
      </c>
      <c r="Q485" s="142">
        <v>0.95</v>
      </c>
      <c r="R485" s="143">
        <v>5.34</v>
      </c>
      <c r="S485" s="143">
        <v>4.8</v>
      </c>
      <c r="T485" s="142">
        <v>0.03</v>
      </c>
    </row>
    <row r="486" spans="1:20" s="1" customFormat="1" x14ac:dyDescent="0.3">
      <c r="A486" s="90" t="s">
        <v>529</v>
      </c>
      <c r="B486" s="115" t="s">
        <v>635</v>
      </c>
      <c r="C486" s="137">
        <v>105</v>
      </c>
      <c r="D486" s="142">
        <v>14.43</v>
      </c>
      <c r="E486" s="142">
        <v>18.87</v>
      </c>
      <c r="F486" s="142">
        <v>9.82</v>
      </c>
      <c r="G486" s="142">
        <v>267.98</v>
      </c>
      <c r="H486" s="142">
        <v>0.39</v>
      </c>
      <c r="I486" s="142">
        <v>0.16</v>
      </c>
      <c r="J486" s="143">
        <v>9.1</v>
      </c>
      <c r="K486" s="143">
        <v>23.7</v>
      </c>
      <c r="L486" s="141">
        <v>7.0000000000000007E-2</v>
      </c>
      <c r="M486" s="142">
        <v>16.86</v>
      </c>
      <c r="N486" s="142">
        <v>165.37</v>
      </c>
      <c r="O486" s="142">
        <v>31.990000000000002</v>
      </c>
      <c r="P486" s="142">
        <v>478.26</v>
      </c>
      <c r="Q486" s="142">
        <v>1.36</v>
      </c>
      <c r="R486" s="142">
        <v>12.100000000000001</v>
      </c>
      <c r="S486" s="142">
        <v>7.88</v>
      </c>
      <c r="T486" s="142">
        <v>7.0000000000000007E-2</v>
      </c>
    </row>
    <row r="487" spans="1:20" s="1" customFormat="1" x14ac:dyDescent="0.3">
      <c r="A487" s="90" t="s">
        <v>250</v>
      </c>
      <c r="B487" s="115" t="s">
        <v>177</v>
      </c>
      <c r="C487" s="137">
        <v>180</v>
      </c>
      <c r="D487" s="143">
        <v>5.4</v>
      </c>
      <c r="E487" s="142">
        <v>3.08</v>
      </c>
      <c r="F487" s="142">
        <v>44.01</v>
      </c>
      <c r="G487" s="142">
        <v>225.88</v>
      </c>
      <c r="H487" s="142">
        <v>0.32</v>
      </c>
      <c r="I487" s="142">
        <v>0.19</v>
      </c>
      <c r="J487" s="140">
        <v>54</v>
      </c>
      <c r="K487" s="143">
        <v>8.1</v>
      </c>
      <c r="L487" s="141"/>
      <c r="M487" s="142">
        <v>29.21</v>
      </c>
      <c r="N487" s="142">
        <v>157.09</v>
      </c>
      <c r="O487" s="142">
        <v>62.23</v>
      </c>
      <c r="P487" s="142">
        <v>1533.65</v>
      </c>
      <c r="Q487" s="142">
        <v>2.4500000000000002</v>
      </c>
      <c r="R487" s="142">
        <v>0.73</v>
      </c>
      <c r="S487" s="143">
        <v>13.5</v>
      </c>
      <c r="T487" s="142">
        <v>0.08</v>
      </c>
    </row>
    <row r="488" spans="1:20" s="1" customFormat="1" x14ac:dyDescent="0.3">
      <c r="A488" s="89" t="s">
        <v>236</v>
      </c>
      <c r="B488" s="115" t="s">
        <v>56</v>
      </c>
      <c r="C488" s="137">
        <v>200</v>
      </c>
      <c r="D488" s="142">
        <v>0.78</v>
      </c>
      <c r="E488" s="142">
        <v>0.05</v>
      </c>
      <c r="F488" s="142">
        <v>18.63</v>
      </c>
      <c r="G488" s="142">
        <v>78.69</v>
      </c>
      <c r="H488" s="142">
        <v>0.02</v>
      </c>
      <c r="I488" s="142">
        <v>0.03</v>
      </c>
      <c r="J488" s="143">
        <v>0.6</v>
      </c>
      <c r="K488" s="142">
        <v>87.45</v>
      </c>
      <c r="L488" s="141"/>
      <c r="M488" s="142">
        <v>24.33</v>
      </c>
      <c r="N488" s="143">
        <v>21.9</v>
      </c>
      <c r="O488" s="142">
        <v>15.75</v>
      </c>
      <c r="P488" s="142">
        <v>257.88</v>
      </c>
      <c r="Q488" s="142">
        <v>0.51</v>
      </c>
      <c r="R488" s="142">
        <v>0.33</v>
      </c>
      <c r="S488" s="142">
        <v>0.51</v>
      </c>
      <c r="T488" s="142">
        <v>0.01</v>
      </c>
    </row>
    <row r="489" spans="1:20" s="1" customFormat="1" x14ac:dyDescent="0.3">
      <c r="A489" s="116"/>
      <c r="B489" s="115" t="s">
        <v>426</v>
      </c>
      <c r="C489" s="137">
        <v>60</v>
      </c>
      <c r="D489" s="143">
        <v>4.5</v>
      </c>
      <c r="E489" s="142">
        <v>2.94</v>
      </c>
      <c r="F489" s="142">
        <v>27.88</v>
      </c>
      <c r="G489" s="143">
        <v>158.1</v>
      </c>
      <c r="H489" s="142">
        <v>0.18</v>
      </c>
      <c r="I489" s="142">
        <v>7.0000000000000007E-2</v>
      </c>
      <c r="J489" s="141"/>
      <c r="K489" s="142">
        <v>2.79</v>
      </c>
      <c r="L489" s="141"/>
      <c r="M489" s="142">
        <v>90.66</v>
      </c>
      <c r="N489" s="143">
        <v>102.5</v>
      </c>
      <c r="O489" s="142">
        <v>41.91</v>
      </c>
      <c r="P489" s="142">
        <v>76.510000000000005</v>
      </c>
      <c r="Q489" s="142">
        <v>1.78</v>
      </c>
      <c r="R489" s="142">
        <v>5.08</v>
      </c>
      <c r="S489" s="142">
        <v>0.44</v>
      </c>
      <c r="T489" s="141"/>
    </row>
    <row r="490" spans="1:20" s="1" customFormat="1" x14ac:dyDescent="0.3">
      <c r="A490" s="90" t="s">
        <v>198</v>
      </c>
      <c r="B490" s="115" t="s">
        <v>45</v>
      </c>
      <c r="C490" s="137">
        <v>100</v>
      </c>
      <c r="D490" s="143">
        <v>0.4</v>
      </c>
      <c r="E490" s="143">
        <v>0.4</v>
      </c>
      <c r="F490" s="143">
        <v>9.8000000000000007</v>
      </c>
      <c r="G490" s="140">
        <v>47</v>
      </c>
      <c r="H490" s="142">
        <v>0.03</v>
      </c>
      <c r="I490" s="142">
        <v>0.02</v>
      </c>
      <c r="J490" s="140">
        <v>10</v>
      </c>
      <c r="K490" s="140">
        <v>5</v>
      </c>
      <c r="L490" s="141"/>
      <c r="M490" s="140">
        <v>16</v>
      </c>
      <c r="N490" s="140">
        <v>11</v>
      </c>
      <c r="O490" s="140">
        <v>9</v>
      </c>
      <c r="P490" s="140">
        <v>278</v>
      </c>
      <c r="Q490" s="143">
        <v>2.2000000000000002</v>
      </c>
      <c r="R490" s="143">
        <v>0.3</v>
      </c>
      <c r="S490" s="140">
        <v>2</v>
      </c>
      <c r="T490" s="142">
        <v>0.01</v>
      </c>
    </row>
    <row r="491" spans="1:20" s="1" customFormat="1" x14ac:dyDescent="0.3">
      <c r="A491" s="183" t="s">
        <v>49</v>
      </c>
      <c r="B491" s="184"/>
      <c r="C491" s="137">
        <f>SUM(C484:C490)</f>
        <v>1020</v>
      </c>
      <c r="D491" s="142">
        <v>32.880000000000003</v>
      </c>
      <c r="E491" s="142">
        <v>36.159999999999997</v>
      </c>
      <c r="F491" s="142">
        <v>125.06</v>
      </c>
      <c r="G491" s="142">
        <v>967.59</v>
      </c>
      <c r="H491" s="143">
        <v>1.1000000000000001</v>
      </c>
      <c r="I491" s="142">
        <v>0.79</v>
      </c>
      <c r="J491" s="142">
        <v>171.84</v>
      </c>
      <c r="K491" s="142">
        <v>547.23</v>
      </c>
      <c r="L491" s="142">
        <v>0.08</v>
      </c>
      <c r="M491" s="142">
        <v>238.38</v>
      </c>
      <c r="N491" s="142">
        <v>575.88</v>
      </c>
      <c r="O491" s="142">
        <v>203.71</v>
      </c>
      <c r="P491" s="142">
        <v>3321.36</v>
      </c>
      <c r="Q491" s="142">
        <v>10.08</v>
      </c>
      <c r="R491" s="143">
        <v>24.2</v>
      </c>
      <c r="S491" s="142">
        <v>31.24</v>
      </c>
      <c r="T491" s="142">
        <v>0.22</v>
      </c>
    </row>
    <row r="492" spans="1:20" s="1" customFormat="1" x14ac:dyDescent="0.3">
      <c r="A492" s="180" t="s">
        <v>14</v>
      </c>
      <c r="B492" s="180"/>
      <c r="C492" s="180"/>
      <c r="D492" s="180"/>
      <c r="E492" s="180"/>
      <c r="F492" s="180"/>
      <c r="G492" s="180"/>
      <c r="H492" s="180"/>
      <c r="I492" s="180"/>
      <c r="J492" s="180"/>
      <c r="K492" s="180"/>
      <c r="L492" s="180"/>
      <c r="M492" s="180"/>
      <c r="N492" s="180"/>
      <c r="O492" s="180"/>
      <c r="P492" s="180"/>
      <c r="Q492" s="180"/>
      <c r="R492" s="180"/>
      <c r="S492" s="180"/>
      <c r="T492" s="180"/>
    </row>
    <row r="493" spans="1:20" s="1" customFormat="1" x14ac:dyDescent="0.3">
      <c r="A493" s="117"/>
      <c r="B493" s="115" t="s">
        <v>572</v>
      </c>
      <c r="C493" s="137">
        <v>50</v>
      </c>
      <c r="D493" s="142">
        <v>5.04</v>
      </c>
      <c r="E493" s="142">
        <v>8.91</v>
      </c>
      <c r="F493" s="143">
        <v>22.9</v>
      </c>
      <c r="G493" s="142">
        <v>192.81</v>
      </c>
      <c r="H493" s="142">
        <v>0.13</v>
      </c>
      <c r="I493" s="142">
        <v>0.09</v>
      </c>
      <c r="J493" s="142">
        <v>0.15</v>
      </c>
      <c r="K493" s="142">
        <v>39.590000000000003</v>
      </c>
      <c r="L493" s="142">
        <v>0.03</v>
      </c>
      <c r="M493" s="142">
        <v>45.16</v>
      </c>
      <c r="N493" s="142">
        <v>97.63</v>
      </c>
      <c r="O493" s="142">
        <v>17.73</v>
      </c>
      <c r="P493" s="142">
        <v>81.92</v>
      </c>
      <c r="Q493" s="142">
        <v>1.27</v>
      </c>
      <c r="R493" s="142">
        <v>1.86</v>
      </c>
      <c r="S493" s="142">
        <v>3.33</v>
      </c>
      <c r="T493" s="142">
        <v>0.01</v>
      </c>
    </row>
    <row r="494" spans="1:20" s="1" customFormat="1" x14ac:dyDescent="0.3">
      <c r="A494" s="90" t="s">
        <v>197</v>
      </c>
      <c r="B494" s="115" t="s">
        <v>11</v>
      </c>
      <c r="C494" s="137">
        <v>200</v>
      </c>
      <c r="D494" s="142">
        <v>0.26</v>
      </c>
      <c r="E494" s="142">
        <v>0.03</v>
      </c>
      <c r="F494" s="142">
        <v>11.26</v>
      </c>
      <c r="G494" s="142">
        <v>47.79</v>
      </c>
      <c r="H494" s="141"/>
      <c r="I494" s="142">
        <v>0.01</v>
      </c>
      <c r="J494" s="143">
        <v>2.9</v>
      </c>
      <c r="K494" s="142">
        <v>0.64</v>
      </c>
      <c r="L494" s="141"/>
      <c r="M494" s="142">
        <v>8.08</v>
      </c>
      <c r="N494" s="142">
        <v>9.7799999999999994</v>
      </c>
      <c r="O494" s="142">
        <v>5.24</v>
      </c>
      <c r="P494" s="142">
        <v>36.54</v>
      </c>
      <c r="Q494" s="143">
        <v>0.9</v>
      </c>
      <c r="R494" s="142">
        <v>0.03</v>
      </c>
      <c r="S494" s="142">
        <v>0.01</v>
      </c>
      <c r="T494" s="141"/>
    </row>
    <row r="495" spans="1:20" s="1" customFormat="1" x14ac:dyDescent="0.3">
      <c r="A495" s="89" t="s">
        <v>198</v>
      </c>
      <c r="B495" s="115" t="s">
        <v>101</v>
      </c>
      <c r="C495" s="137">
        <v>100</v>
      </c>
      <c r="D495" s="143">
        <v>0.8</v>
      </c>
      <c r="E495" s="143">
        <v>0.4</v>
      </c>
      <c r="F495" s="143">
        <v>8.1</v>
      </c>
      <c r="G495" s="140">
        <v>47</v>
      </c>
      <c r="H495" s="142">
        <v>0.02</v>
      </c>
      <c r="I495" s="142">
        <v>0.04</v>
      </c>
      <c r="J495" s="140">
        <v>180</v>
      </c>
      <c r="K495" s="140">
        <v>15</v>
      </c>
      <c r="L495" s="141"/>
      <c r="M495" s="140">
        <v>40</v>
      </c>
      <c r="N495" s="140">
        <v>34</v>
      </c>
      <c r="O495" s="140">
        <v>25</v>
      </c>
      <c r="P495" s="140">
        <v>300</v>
      </c>
      <c r="Q495" s="143">
        <v>0.8</v>
      </c>
      <c r="R495" s="143">
        <v>0.2</v>
      </c>
      <c r="S495" s="140">
        <v>2</v>
      </c>
      <c r="T495" s="142">
        <v>0.01</v>
      </c>
    </row>
    <row r="496" spans="1:20" s="1" customFormat="1" x14ac:dyDescent="0.3">
      <c r="A496" s="183" t="s">
        <v>73</v>
      </c>
      <c r="B496" s="184"/>
      <c r="C496" s="137">
        <f>SUM(C493:C495)</f>
        <v>350</v>
      </c>
      <c r="D496" s="143">
        <v>6.1</v>
      </c>
      <c r="E496" s="142">
        <v>9.34</v>
      </c>
      <c r="F496" s="142">
        <v>42.26</v>
      </c>
      <c r="G496" s="143">
        <v>287.60000000000002</v>
      </c>
      <c r="H496" s="142">
        <v>0.15</v>
      </c>
      <c r="I496" s="142">
        <v>0.14000000000000001</v>
      </c>
      <c r="J496" s="142">
        <v>183.05</v>
      </c>
      <c r="K496" s="142">
        <v>55.23</v>
      </c>
      <c r="L496" s="142">
        <v>0.03</v>
      </c>
      <c r="M496" s="142">
        <v>93.24</v>
      </c>
      <c r="N496" s="142">
        <v>141.41</v>
      </c>
      <c r="O496" s="142">
        <v>47.97</v>
      </c>
      <c r="P496" s="142">
        <v>418.46</v>
      </c>
      <c r="Q496" s="142">
        <v>2.97</v>
      </c>
      <c r="R496" s="142">
        <v>2.09</v>
      </c>
      <c r="S496" s="142">
        <v>5.34</v>
      </c>
      <c r="T496" s="142">
        <v>0.02</v>
      </c>
    </row>
    <row r="497" spans="1:20" s="1" customFormat="1" x14ac:dyDescent="0.3">
      <c r="A497" s="183" t="s">
        <v>50</v>
      </c>
      <c r="B497" s="184"/>
      <c r="C497" s="137">
        <f>C496+C491+C482</f>
        <v>2040</v>
      </c>
      <c r="D497" s="142">
        <v>60.95</v>
      </c>
      <c r="E497" s="142">
        <v>69.709999999999994</v>
      </c>
      <c r="F497" s="142">
        <v>266.29000000000002</v>
      </c>
      <c r="G497" s="142">
        <v>1962.97</v>
      </c>
      <c r="H497" s="142">
        <v>1.56</v>
      </c>
      <c r="I497" s="142">
        <v>1.49</v>
      </c>
      <c r="J497" s="142">
        <v>362.81</v>
      </c>
      <c r="K497" s="142">
        <v>842.38</v>
      </c>
      <c r="L497" s="142">
        <v>1.37</v>
      </c>
      <c r="M497" s="143">
        <v>786.3</v>
      </c>
      <c r="N497" s="142">
        <v>1205.95</v>
      </c>
      <c r="O497" s="142">
        <v>360.85</v>
      </c>
      <c r="P497" s="142">
        <v>4304.74</v>
      </c>
      <c r="Q497" s="142">
        <v>19.670000000000002</v>
      </c>
      <c r="R497" s="142">
        <v>55.91</v>
      </c>
      <c r="S497" s="142">
        <v>59.72</v>
      </c>
      <c r="T497" s="142">
        <v>0.33</v>
      </c>
    </row>
    <row r="498" spans="1:20" s="1" customFormat="1" x14ac:dyDescent="0.3">
      <c r="A498" s="118"/>
      <c r="B498" s="125"/>
      <c r="C498" s="138"/>
      <c r="D498" s="119"/>
      <c r="E498" s="119"/>
      <c r="F498" s="119"/>
      <c r="G498" s="119"/>
      <c r="H498" s="119"/>
      <c r="I498" s="119"/>
      <c r="J498" s="119"/>
      <c r="K498" s="182"/>
      <c r="L498" s="182"/>
      <c r="M498" s="182"/>
      <c r="N498" s="182"/>
      <c r="O498" s="182"/>
      <c r="P498" s="182"/>
      <c r="Q498" s="182"/>
      <c r="R498" s="182"/>
      <c r="S498" s="182"/>
      <c r="T498" s="182"/>
    </row>
    <row r="499" spans="1:20" s="1" customFormat="1" x14ac:dyDescent="0.3">
      <c r="A499" s="171"/>
      <c r="B499" s="171"/>
      <c r="C499" s="171"/>
      <c r="D499" s="171"/>
      <c r="E499" s="171"/>
      <c r="F499" s="171"/>
      <c r="G499" s="171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  <c r="R499" s="171"/>
      <c r="S499" s="171"/>
      <c r="T499" s="171"/>
    </row>
    <row r="500" spans="1:20" s="1" customFormat="1" x14ac:dyDescent="0.3">
      <c r="A500" s="172"/>
      <c r="B500" s="172"/>
      <c r="C500" s="138"/>
      <c r="D500" s="120"/>
      <c r="E500" s="121"/>
      <c r="F500" s="119"/>
      <c r="G500" s="119"/>
      <c r="H500" s="120"/>
      <c r="I500" s="120"/>
      <c r="J500" s="120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</row>
    <row r="501" spans="1:20" s="1" customFormat="1" x14ac:dyDescent="0.3">
      <c r="A501" s="173"/>
      <c r="B501" s="173"/>
      <c r="C501" s="138"/>
      <c r="D501" s="120"/>
      <c r="E501" s="119"/>
      <c r="F501" s="119"/>
      <c r="G501" s="119"/>
      <c r="H501" s="120"/>
      <c r="I501" s="120"/>
      <c r="J501" s="120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</row>
    <row r="502" spans="1:20" s="1" customFormat="1" x14ac:dyDescent="0.3">
      <c r="A502" s="174" t="s">
        <v>27</v>
      </c>
      <c r="B502" s="174" t="s">
        <v>28</v>
      </c>
      <c r="C502" s="174" t="s">
        <v>511</v>
      </c>
      <c r="D502" s="181" t="s">
        <v>30</v>
      </c>
      <c r="E502" s="181"/>
      <c r="F502" s="181"/>
      <c r="G502" s="174" t="s">
        <v>512</v>
      </c>
      <c r="H502" s="181" t="s">
        <v>32</v>
      </c>
      <c r="I502" s="181"/>
      <c r="J502" s="181"/>
      <c r="K502" s="181"/>
      <c r="L502" s="181"/>
      <c r="M502" s="181" t="s">
        <v>33</v>
      </c>
      <c r="N502" s="181"/>
      <c r="O502" s="181"/>
      <c r="P502" s="181"/>
      <c r="Q502" s="181"/>
      <c r="R502" s="181"/>
      <c r="S502" s="181"/>
      <c r="T502" s="181"/>
    </row>
    <row r="503" spans="1:20" s="1" customFormat="1" x14ac:dyDescent="0.3">
      <c r="A503" s="175"/>
      <c r="B503" s="176"/>
      <c r="C503" s="175"/>
      <c r="D503" s="114" t="s">
        <v>34</v>
      </c>
      <c r="E503" s="114" t="s">
        <v>35</v>
      </c>
      <c r="F503" s="114" t="s">
        <v>36</v>
      </c>
      <c r="G503" s="175"/>
      <c r="H503" s="114" t="s">
        <v>37</v>
      </c>
      <c r="I503" s="114" t="s">
        <v>513</v>
      </c>
      <c r="J503" s="114" t="s">
        <v>514</v>
      </c>
      <c r="K503" s="114" t="s">
        <v>515</v>
      </c>
      <c r="L503" s="114" t="s">
        <v>516</v>
      </c>
      <c r="M503" s="114" t="s">
        <v>38</v>
      </c>
      <c r="N503" s="114" t="s">
        <v>39</v>
      </c>
      <c r="O503" s="114" t="s">
        <v>40</v>
      </c>
      <c r="P503" s="114" t="s">
        <v>517</v>
      </c>
      <c r="Q503" s="114" t="s">
        <v>41</v>
      </c>
      <c r="R503" s="114" t="s">
        <v>378</v>
      </c>
      <c r="S503" s="114" t="s">
        <v>377</v>
      </c>
      <c r="T503" s="114" t="s">
        <v>379</v>
      </c>
    </row>
    <row r="504" spans="1:20" s="1" customFormat="1" x14ac:dyDescent="0.3">
      <c r="A504" s="88">
        <v>1</v>
      </c>
      <c r="B504" s="124">
        <v>2</v>
      </c>
      <c r="C504" s="137">
        <v>3</v>
      </c>
      <c r="D504" s="88">
        <v>4</v>
      </c>
      <c r="E504" s="88">
        <v>5</v>
      </c>
      <c r="F504" s="88">
        <v>6</v>
      </c>
      <c r="G504" s="88">
        <v>7</v>
      </c>
      <c r="H504" s="88">
        <v>8</v>
      </c>
      <c r="I504" s="88">
        <v>9</v>
      </c>
      <c r="J504" s="88">
        <v>10</v>
      </c>
      <c r="K504" s="88">
        <v>11</v>
      </c>
      <c r="L504" s="88">
        <v>12</v>
      </c>
      <c r="M504" s="88">
        <v>13</v>
      </c>
      <c r="N504" s="88">
        <v>14</v>
      </c>
      <c r="O504" s="88">
        <v>15</v>
      </c>
      <c r="P504" s="88">
        <v>16</v>
      </c>
      <c r="Q504" s="88">
        <v>17</v>
      </c>
      <c r="R504" s="88">
        <v>18</v>
      </c>
      <c r="S504" s="88">
        <v>19</v>
      </c>
      <c r="T504" s="88">
        <v>20</v>
      </c>
    </row>
    <row r="505" spans="1:20" s="1" customFormat="1" x14ac:dyDescent="0.3">
      <c r="A505" s="180" t="s">
        <v>559</v>
      </c>
      <c r="B505" s="180"/>
      <c r="C505" s="180"/>
      <c r="D505" s="180"/>
      <c r="E505" s="180"/>
      <c r="F505" s="180"/>
      <c r="G505" s="180"/>
      <c r="H505" s="180"/>
      <c r="I505" s="180"/>
      <c r="J505" s="180"/>
      <c r="K505" s="180"/>
      <c r="L505" s="180"/>
      <c r="M505" s="180"/>
      <c r="N505" s="180"/>
      <c r="O505" s="180"/>
      <c r="P505" s="180"/>
      <c r="Q505" s="180"/>
      <c r="R505" s="180"/>
      <c r="S505" s="180"/>
      <c r="T505" s="180"/>
    </row>
    <row r="506" spans="1:20" s="1" customFormat="1" x14ac:dyDescent="0.3">
      <c r="A506" s="180" t="s">
        <v>42</v>
      </c>
      <c r="B506" s="180"/>
      <c r="C506" s="180"/>
      <c r="D506" s="180"/>
      <c r="E506" s="180"/>
      <c r="F506" s="180"/>
      <c r="G506" s="180"/>
      <c r="H506" s="180"/>
      <c r="I506" s="180"/>
      <c r="J506" s="180"/>
      <c r="K506" s="180"/>
      <c r="L506" s="180"/>
      <c r="M506" s="180"/>
      <c r="N506" s="180"/>
      <c r="O506" s="180"/>
      <c r="P506" s="180"/>
      <c r="Q506" s="180"/>
      <c r="R506" s="180"/>
      <c r="S506" s="180"/>
      <c r="T506" s="180"/>
    </row>
    <row r="507" spans="1:20" s="1" customFormat="1" x14ac:dyDescent="0.3">
      <c r="A507" s="90" t="s">
        <v>193</v>
      </c>
      <c r="B507" s="115" t="s">
        <v>43</v>
      </c>
      <c r="C507" s="137">
        <v>10</v>
      </c>
      <c r="D507" s="142">
        <v>0.08</v>
      </c>
      <c r="E507" s="142">
        <v>7.25</v>
      </c>
      <c r="F507" s="142">
        <v>0.13</v>
      </c>
      <c r="G507" s="143">
        <v>66.099999999999994</v>
      </c>
      <c r="H507" s="141"/>
      <c r="I507" s="142">
        <v>0.01</v>
      </c>
      <c r="J507" s="141"/>
      <c r="K507" s="140">
        <v>45</v>
      </c>
      <c r="L507" s="142">
        <v>0.13</v>
      </c>
      <c r="M507" s="143">
        <v>2.4</v>
      </c>
      <c r="N507" s="140">
        <v>3</v>
      </c>
      <c r="O507" s="142">
        <v>0.05</v>
      </c>
      <c r="P507" s="140">
        <v>3</v>
      </c>
      <c r="Q507" s="142">
        <v>0.02</v>
      </c>
      <c r="R507" s="143">
        <v>0.1</v>
      </c>
      <c r="S507" s="141"/>
      <c r="T507" s="141"/>
    </row>
    <row r="508" spans="1:20" s="1" customFormat="1" x14ac:dyDescent="0.3">
      <c r="A508" s="89" t="s">
        <v>542</v>
      </c>
      <c r="B508" s="115" t="s">
        <v>639</v>
      </c>
      <c r="C508" s="137">
        <v>210</v>
      </c>
      <c r="D508" s="142">
        <v>28.83</v>
      </c>
      <c r="E508" s="143">
        <v>17.25</v>
      </c>
      <c r="F508" s="140">
        <v>36.64</v>
      </c>
      <c r="G508" s="142">
        <v>427.18</v>
      </c>
      <c r="H508" s="142">
        <v>9.9999999999999992E-2</v>
      </c>
      <c r="I508" s="142">
        <v>0.45</v>
      </c>
      <c r="J508" s="142">
        <v>4.5</v>
      </c>
      <c r="K508" s="143">
        <v>117.75</v>
      </c>
      <c r="L508" s="142">
        <v>0.24</v>
      </c>
      <c r="M508" s="142">
        <v>262.53999999999996</v>
      </c>
      <c r="N508" s="142">
        <v>364.28</v>
      </c>
      <c r="O508" s="142">
        <v>47.31</v>
      </c>
      <c r="P508" s="142">
        <v>252.91</v>
      </c>
      <c r="Q508" s="142">
        <v>0.98</v>
      </c>
      <c r="R508" s="142">
        <v>49.02</v>
      </c>
      <c r="S508" s="143">
        <v>15</v>
      </c>
      <c r="T508" s="142">
        <v>0.05</v>
      </c>
    </row>
    <row r="509" spans="1:20" s="1" customFormat="1" x14ac:dyDescent="0.3">
      <c r="A509" s="90" t="s">
        <v>205</v>
      </c>
      <c r="B509" s="115" t="s">
        <v>25</v>
      </c>
      <c r="C509" s="137">
        <v>200</v>
      </c>
      <c r="D509" s="142">
        <v>1.82</v>
      </c>
      <c r="E509" s="142">
        <v>1.42</v>
      </c>
      <c r="F509" s="142">
        <v>13.74</v>
      </c>
      <c r="G509" s="142">
        <v>75.650000000000006</v>
      </c>
      <c r="H509" s="142">
        <v>0.02</v>
      </c>
      <c r="I509" s="142">
        <v>0.09</v>
      </c>
      <c r="J509" s="142">
        <v>0.83</v>
      </c>
      <c r="K509" s="142">
        <v>12.82</v>
      </c>
      <c r="L509" s="142">
        <v>0.03</v>
      </c>
      <c r="M509" s="142">
        <v>72.48</v>
      </c>
      <c r="N509" s="142">
        <v>58.64</v>
      </c>
      <c r="O509" s="142">
        <v>12.24</v>
      </c>
      <c r="P509" s="142">
        <v>106.89</v>
      </c>
      <c r="Q509" s="142">
        <v>0.91</v>
      </c>
      <c r="R509" s="142">
        <v>0.56000000000000005</v>
      </c>
      <c r="S509" s="142">
        <v>5.04</v>
      </c>
      <c r="T509" s="142">
        <v>0.01</v>
      </c>
    </row>
    <row r="510" spans="1:20" s="1" customFormat="1" x14ac:dyDescent="0.3">
      <c r="A510" s="116"/>
      <c r="B510" s="115" t="s">
        <v>426</v>
      </c>
      <c r="C510" s="137">
        <v>50</v>
      </c>
      <c r="D510" s="142">
        <v>4.04</v>
      </c>
      <c r="E510" s="142">
        <v>2.42</v>
      </c>
      <c r="F510" s="142">
        <v>25.95</v>
      </c>
      <c r="G510" s="142">
        <v>143.84</v>
      </c>
      <c r="H510" s="142">
        <v>0.16</v>
      </c>
      <c r="I510" s="142">
        <v>0.06</v>
      </c>
      <c r="J510" s="141"/>
      <c r="K510" s="142">
        <v>2.76</v>
      </c>
      <c r="L510" s="141"/>
      <c r="M510" s="142">
        <v>71.52</v>
      </c>
      <c r="N510" s="142">
        <v>88.05</v>
      </c>
      <c r="O510" s="143">
        <v>35.299999999999997</v>
      </c>
      <c r="P510" s="142">
        <v>64.22</v>
      </c>
      <c r="Q510" s="142">
        <v>1.52</v>
      </c>
      <c r="R510" s="142">
        <v>4.68</v>
      </c>
      <c r="S510" s="142">
        <v>0.32</v>
      </c>
      <c r="T510" s="141"/>
    </row>
    <row r="511" spans="1:20" s="1" customFormat="1" x14ac:dyDescent="0.3">
      <c r="A511" s="90" t="s">
        <v>198</v>
      </c>
      <c r="B511" s="115" t="s">
        <v>45</v>
      </c>
      <c r="C511" s="137">
        <v>100</v>
      </c>
      <c r="D511" s="143">
        <v>0.4</v>
      </c>
      <c r="E511" s="143">
        <v>0.4</v>
      </c>
      <c r="F511" s="143">
        <v>9.8000000000000007</v>
      </c>
      <c r="G511" s="140">
        <v>47</v>
      </c>
      <c r="H511" s="142">
        <v>0.03</v>
      </c>
      <c r="I511" s="142">
        <v>0.02</v>
      </c>
      <c r="J511" s="140">
        <v>10</v>
      </c>
      <c r="K511" s="140">
        <v>5</v>
      </c>
      <c r="L511" s="141"/>
      <c r="M511" s="140">
        <v>16</v>
      </c>
      <c r="N511" s="140">
        <v>11</v>
      </c>
      <c r="O511" s="140">
        <v>9</v>
      </c>
      <c r="P511" s="140">
        <v>278</v>
      </c>
      <c r="Q511" s="143">
        <v>2.2000000000000002</v>
      </c>
      <c r="R511" s="143">
        <v>0.3</v>
      </c>
      <c r="S511" s="140">
        <v>2</v>
      </c>
      <c r="T511" s="142">
        <v>0.01</v>
      </c>
    </row>
    <row r="512" spans="1:20" s="1" customFormat="1" x14ac:dyDescent="0.3">
      <c r="A512" s="183" t="s">
        <v>46</v>
      </c>
      <c r="B512" s="184"/>
      <c r="C512" s="137">
        <f>SUM(C507:C511)</f>
        <v>570</v>
      </c>
      <c r="D512" s="142">
        <v>35.17</v>
      </c>
      <c r="E512" s="142">
        <v>28.74</v>
      </c>
      <c r="F512" s="142">
        <v>86.26</v>
      </c>
      <c r="G512" s="142">
        <v>759.77</v>
      </c>
      <c r="H512" s="142">
        <v>0.31</v>
      </c>
      <c r="I512" s="142">
        <v>0.63</v>
      </c>
      <c r="J512" s="142">
        <v>15.33</v>
      </c>
      <c r="K512" s="142">
        <v>183.33</v>
      </c>
      <c r="L512" s="143">
        <v>0.4</v>
      </c>
      <c r="M512" s="142">
        <v>424.94</v>
      </c>
      <c r="N512" s="142">
        <v>524.97</v>
      </c>
      <c r="O512" s="143">
        <v>103.9</v>
      </c>
      <c r="P512" s="142">
        <v>705.02</v>
      </c>
      <c r="Q512" s="142">
        <v>5.63</v>
      </c>
      <c r="R512" s="142">
        <v>54.66</v>
      </c>
      <c r="S512" s="142">
        <v>22.36</v>
      </c>
      <c r="T512" s="142">
        <v>7.0000000000000007E-2</v>
      </c>
    </row>
    <row r="513" spans="1:20" s="1" customFormat="1" x14ac:dyDescent="0.3">
      <c r="A513" s="180" t="s">
        <v>13</v>
      </c>
      <c r="B513" s="180"/>
      <c r="C513" s="180"/>
      <c r="D513" s="180"/>
      <c r="E513" s="180"/>
      <c r="F513" s="180"/>
      <c r="G513" s="180"/>
      <c r="H513" s="180"/>
      <c r="I513" s="180"/>
      <c r="J513" s="180"/>
      <c r="K513" s="180"/>
      <c r="L513" s="180"/>
      <c r="M513" s="180"/>
      <c r="N513" s="180"/>
      <c r="O513" s="180"/>
      <c r="P513" s="180"/>
      <c r="Q513" s="180"/>
      <c r="R513" s="180"/>
      <c r="S513" s="180"/>
      <c r="T513" s="180"/>
    </row>
    <row r="514" spans="1:20" s="1" customFormat="1" x14ac:dyDescent="0.3">
      <c r="A514" s="89" t="s">
        <v>199</v>
      </c>
      <c r="B514" s="115" t="s">
        <v>189</v>
      </c>
      <c r="C514" s="137">
        <v>100</v>
      </c>
      <c r="D514" s="142">
        <v>5.98</v>
      </c>
      <c r="E514" s="142">
        <v>5.74</v>
      </c>
      <c r="F514" s="143">
        <v>7.4</v>
      </c>
      <c r="G514" s="142">
        <v>105.82</v>
      </c>
      <c r="H514" s="142">
        <v>0.09</v>
      </c>
      <c r="I514" s="142">
        <v>0.06</v>
      </c>
      <c r="J514" s="142">
        <v>8.76</v>
      </c>
      <c r="K514" s="142">
        <v>244.49</v>
      </c>
      <c r="L514" s="141"/>
      <c r="M514" s="142">
        <v>31.46</v>
      </c>
      <c r="N514" s="142">
        <v>104.53</v>
      </c>
      <c r="O514" s="142">
        <v>41.37</v>
      </c>
      <c r="P514" s="142">
        <v>307.18</v>
      </c>
      <c r="Q514" s="142">
        <v>1.01</v>
      </c>
      <c r="R514" s="142">
        <v>12.39</v>
      </c>
      <c r="S514" s="142">
        <v>84.66</v>
      </c>
      <c r="T514" s="142">
        <v>0.14000000000000001</v>
      </c>
    </row>
    <row r="515" spans="1:20" s="1" customFormat="1" ht="33" x14ac:dyDescent="0.3">
      <c r="A515" s="91" t="s">
        <v>234</v>
      </c>
      <c r="B515" s="115" t="s">
        <v>632</v>
      </c>
      <c r="C515" s="137">
        <v>265</v>
      </c>
      <c r="D515" s="142">
        <v>9.8000000000000007</v>
      </c>
      <c r="E515" s="142">
        <v>9.32</v>
      </c>
      <c r="F515" s="142">
        <v>19.36</v>
      </c>
      <c r="G515" s="142">
        <v>202.31</v>
      </c>
      <c r="H515" s="142">
        <v>0.19</v>
      </c>
      <c r="I515" s="142">
        <v>0.12</v>
      </c>
      <c r="J515" s="143">
        <v>12.700000000000001</v>
      </c>
      <c r="K515" s="143">
        <v>241.5</v>
      </c>
      <c r="L515" s="141">
        <v>0</v>
      </c>
      <c r="M515" s="142">
        <v>47.709999999999994</v>
      </c>
      <c r="N515" s="142">
        <v>182.65</v>
      </c>
      <c r="O515" s="142">
        <v>43.620000000000005</v>
      </c>
      <c r="P515" s="142">
        <v>624.07000000000005</v>
      </c>
      <c r="Q515" s="142">
        <v>2.46</v>
      </c>
      <c r="R515" s="142">
        <v>5.1899999999999995</v>
      </c>
      <c r="S515" s="142">
        <v>7.54</v>
      </c>
      <c r="T515" s="142">
        <v>0.05</v>
      </c>
    </row>
    <row r="516" spans="1:20" s="1" customFormat="1" ht="33" x14ac:dyDescent="0.3">
      <c r="A516" s="89" t="s">
        <v>549</v>
      </c>
      <c r="B516" s="115" t="s">
        <v>594</v>
      </c>
      <c r="C516" s="137">
        <v>105</v>
      </c>
      <c r="D516" s="142">
        <v>24.669999999999998</v>
      </c>
      <c r="E516" s="142">
        <v>12.75</v>
      </c>
      <c r="F516" s="141">
        <v>7.0000000000000007E-2</v>
      </c>
      <c r="G516" s="142">
        <v>220.26</v>
      </c>
      <c r="H516" s="142">
        <v>0.11</v>
      </c>
      <c r="I516" s="142">
        <v>0.26</v>
      </c>
      <c r="J516" s="141">
        <v>0</v>
      </c>
      <c r="K516" s="142">
        <v>31.25</v>
      </c>
      <c r="L516" s="141">
        <v>7.0000000000000007E-2</v>
      </c>
      <c r="M516" s="142">
        <v>10.69</v>
      </c>
      <c r="N516" s="142">
        <v>232.98</v>
      </c>
      <c r="O516" s="142">
        <v>28.82</v>
      </c>
      <c r="P516" s="142">
        <v>304.02</v>
      </c>
      <c r="Q516" s="142">
        <v>1.03</v>
      </c>
      <c r="R516" s="142">
        <v>28.68</v>
      </c>
      <c r="S516" s="141">
        <v>0</v>
      </c>
      <c r="T516" s="141">
        <v>0</v>
      </c>
    </row>
    <row r="517" spans="1:20" s="1" customFormat="1" x14ac:dyDescent="0.3">
      <c r="A517" s="116" t="s">
        <v>534</v>
      </c>
      <c r="B517" s="115" t="s">
        <v>448</v>
      </c>
      <c r="C517" s="137">
        <v>180</v>
      </c>
      <c r="D517" s="142">
        <v>6.47</v>
      </c>
      <c r="E517" s="142">
        <v>5.62</v>
      </c>
      <c r="F517" s="142">
        <v>23.76</v>
      </c>
      <c r="G517" s="142">
        <v>174.21</v>
      </c>
      <c r="H517" s="142">
        <v>0.24</v>
      </c>
      <c r="I517" s="142">
        <v>0.25</v>
      </c>
      <c r="J517" s="142">
        <v>102.75</v>
      </c>
      <c r="K517" s="142">
        <v>839.28</v>
      </c>
      <c r="L517" s="142">
        <v>0.05</v>
      </c>
      <c r="M517" s="142">
        <v>110.05</v>
      </c>
      <c r="N517" s="142">
        <v>170.45</v>
      </c>
      <c r="O517" s="142">
        <v>60.35</v>
      </c>
      <c r="P517" s="142">
        <v>928.95</v>
      </c>
      <c r="Q517" s="142">
        <v>2.3199999999999998</v>
      </c>
      <c r="R517" s="142">
        <v>2.06</v>
      </c>
      <c r="S517" s="142">
        <v>10.48</v>
      </c>
      <c r="T517" s="142">
        <v>0.06</v>
      </c>
    </row>
    <row r="518" spans="1:20" s="1" customFormat="1" x14ac:dyDescent="0.3">
      <c r="A518" s="92" t="s">
        <v>543</v>
      </c>
      <c r="B518" s="115" t="s">
        <v>58</v>
      </c>
      <c r="C518" s="137">
        <v>200</v>
      </c>
      <c r="D518" s="142">
        <v>0.46</v>
      </c>
      <c r="E518" s="142">
        <v>0.15</v>
      </c>
      <c r="F518" s="142">
        <v>20.54</v>
      </c>
      <c r="G518" s="142">
        <v>89.09</v>
      </c>
      <c r="H518" s="142">
        <v>0.02</v>
      </c>
      <c r="I518" s="142">
        <v>0.03</v>
      </c>
      <c r="J518" s="142">
        <v>80.180000000000007</v>
      </c>
      <c r="K518" s="142">
        <v>65.84</v>
      </c>
      <c r="L518" s="141"/>
      <c r="M518" s="142">
        <v>11.53</v>
      </c>
      <c r="N518" s="142">
        <v>11.68</v>
      </c>
      <c r="O518" s="142">
        <v>4.72</v>
      </c>
      <c r="P518" s="142">
        <v>70.73</v>
      </c>
      <c r="Q518" s="142">
        <v>0.51</v>
      </c>
      <c r="R518" s="142">
        <v>0.05</v>
      </c>
      <c r="S518" s="142">
        <v>0.06</v>
      </c>
      <c r="T518" s="142">
        <v>0.02</v>
      </c>
    </row>
    <row r="519" spans="1:20" s="1" customFormat="1" x14ac:dyDescent="0.3">
      <c r="A519" s="116"/>
      <c r="B519" s="115" t="s">
        <v>426</v>
      </c>
      <c r="C519" s="137">
        <v>90</v>
      </c>
      <c r="D519" s="142">
        <v>6.08</v>
      </c>
      <c r="E519" s="142">
        <v>4.09</v>
      </c>
      <c r="F519" s="142">
        <v>37.76</v>
      </c>
      <c r="G519" s="142">
        <v>215.28</v>
      </c>
      <c r="H519" s="142">
        <v>0.24</v>
      </c>
      <c r="I519" s="142">
        <v>0.09</v>
      </c>
      <c r="J519" s="141"/>
      <c r="K519" s="142">
        <v>3.84</v>
      </c>
      <c r="L519" s="141"/>
      <c r="M519" s="142">
        <v>123.34</v>
      </c>
      <c r="N519" s="142">
        <v>137.57</v>
      </c>
      <c r="O519" s="142">
        <v>57.76</v>
      </c>
      <c r="P519" s="142">
        <v>101.16</v>
      </c>
      <c r="Q519" s="143">
        <v>2.4</v>
      </c>
      <c r="R519" s="142">
        <v>7.12</v>
      </c>
      <c r="S519" s="142">
        <v>0.57999999999999996</v>
      </c>
      <c r="T519" s="141"/>
    </row>
    <row r="520" spans="1:20" s="1" customFormat="1" x14ac:dyDescent="0.3">
      <c r="A520" s="90" t="s">
        <v>198</v>
      </c>
      <c r="B520" s="115" t="s">
        <v>51</v>
      </c>
      <c r="C520" s="137">
        <v>100</v>
      </c>
      <c r="D520" s="143">
        <v>0.4</v>
      </c>
      <c r="E520" s="143">
        <v>0.3</v>
      </c>
      <c r="F520" s="143">
        <v>10.3</v>
      </c>
      <c r="G520" s="140">
        <v>47</v>
      </c>
      <c r="H520" s="142">
        <v>0.02</v>
      </c>
      <c r="I520" s="142">
        <v>0.03</v>
      </c>
      <c r="J520" s="140">
        <v>5</v>
      </c>
      <c r="K520" s="140">
        <v>2</v>
      </c>
      <c r="L520" s="141"/>
      <c r="M520" s="140">
        <v>19</v>
      </c>
      <c r="N520" s="140">
        <v>16</v>
      </c>
      <c r="O520" s="140">
        <v>12</v>
      </c>
      <c r="P520" s="140">
        <v>155</v>
      </c>
      <c r="Q520" s="143">
        <v>2.2999999999999998</v>
      </c>
      <c r="R520" s="143">
        <v>0.1</v>
      </c>
      <c r="S520" s="140">
        <v>1</v>
      </c>
      <c r="T520" s="142">
        <v>0.01</v>
      </c>
    </row>
    <row r="521" spans="1:20" s="1" customFormat="1" x14ac:dyDescent="0.3">
      <c r="A521" s="183" t="s">
        <v>49</v>
      </c>
      <c r="B521" s="184"/>
      <c r="C521" s="137">
        <f>SUM(C514:C520)</f>
        <v>1040</v>
      </c>
      <c r="D521" s="142">
        <v>53.86</v>
      </c>
      <c r="E521" s="142">
        <v>37.97</v>
      </c>
      <c r="F521" s="142">
        <v>119.19</v>
      </c>
      <c r="G521" s="142">
        <v>1053.97</v>
      </c>
      <c r="H521" s="142">
        <v>0.91</v>
      </c>
      <c r="I521" s="142">
        <v>0.84</v>
      </c>
      <c r="J521" s="142">
        <v>209.39</v>
      </c>
      <c r="K521" s="143">
        <v>1428.2</v>
      </c>
      <c r="L521" s="142">
        <v>0.12</v>
      </c>
      <c r="M521" s="142">
        <v>353.78</v>
      </c>
      <c r="N521" s="142">
        <v>855.86</v>
      </c>
      <c r="O521" s="142">
        <v>248.64</v>
      </c>
      <c r="P521" s="142">
        <v>2491.11</v>
      </c>
      <c r="Q521" s="142">
        <v>12.03</v>
      </c>
      <c r="R521" s="142">
        <v>55.59</v>
      </c>
      <c r="S521" s="142">
        <v>104.32</v>
      </c>
      <c r="T521" s="142">
        <v>0.28000000000000003</v>
      </c>
    </row>
    <row r="522" spans="1:20" s="1" customFormat="1" x14ac:dyDescent="0.3">
      <c r="A522" s="180" t="s">
        <v>14</v>
      </c>
      <c r="B522" s="180"/>
      <c r="C522" s="180"/>
      <c r="D522" s="180"/>
      <c r="E522" s="180"/>
      <c r="F522" s="180"/>
      <c r="G522" s="180"/>
      <c r="H522" s="180"/>
      <c r="I522" s="180"/>
      <c r="J522" s="180"/>
      <c r="K522" s="180"/>
      <c r="L522" s="180"/>
      <c r="M522" s="180"/>
      <c r="N522" s="180"/>
      <c r="O522" s="180"/>
      <c r="P522" s="180"/>
      <c r="Q522" s="180"/>
      <c r="R522" s="180"/>
      <c r="S522" s="180"/>
      <c r="T522" s="180"/>
    </row>
    <row r="523" spans="1:20" s="1" customFormat="1" x14ac:dyDescent="0.3">
      <c r="A523" s="89" t="s">
        <v>524</v>
      </c>
      <c r="B523" s="115" t="s">
        <v>437</v>
      </c>
      <c r="C523" s="137">
        <v>100</v>
      </c>
      <c r="D523" s="142">
        <v>1.92</v>
      </c>
      <c r="E523" s="142">
        <v>0.03</v>
      </c>
      <c r="F523" s="143">
        <v>5.6</v>
      </c>
      <c r="G523" s="142">
        <v>33.85</v>
      </c>
      <c r="H523" s="142">
        <v>0.01</v>
      </c>
      <c r="I523" s="141"/>
      <c r="J523" s="140">
        <v>8</v>
      </c>
      <c r="K523" s="143">
        <v>0.4</v>
      </c>
      <c r="L523" s="141"/>
      <c r="M523" s="142">
        <v>8.15</v>
      </c>
      <c r="N523" s="143">
        <v>4.4000000000000004</v>
      </c>
      <c r="O523" s="143">
        <v>2.4</v>
      </c>
      <c r="P523" s="142">
        <v>32.75</v>
      </c>
      <c r="Q523" s="142">
        <v>0.14000000000000001</v>
      </c>
      <c r="R523" s="142">
        <v>0.08</v>
      </c>
      <c r="S523" s="142">
        <v>0.02</v>
      </c>
      <c r="T523" s="141"/>
    </row>
    <row r="524" spans="1:20" s="1" customFormat="1" x14ac:dyDescent="0.3">
      <c r="A524" s="116"/>
      <c r="B524" s="115" t="s">
        <v>459</v>
      </c>
      <c r="C524" s="137">
        <v>200</v>
      </c>
      <c r="D524" s="143">
        <v>5.8</v>
      </c>
      <c r="E524" s="140">
        <v>5</v>
      </c>
      <c r="F524" s="143">
        <v>8.1999999999999993</v>
      </c>
      <c r="G524" s="140">
        <v>106</v>
      </c>
      <c r="H524" s="142">
        <v>0.06</v>
      </c>
      <c r="I524" s="142">
        <v>0.26</v>
      </c>
      <c r="J524" s="143">
        <v>1.6</v>
      </c>
      <c r="K524" s="140">
        <v>44</v>
      </c>
      <c r="L524" s="142">
        <v>0.06</v>
      </c>
      <c r="M524" s="140">
        <v>236</v>
      </c>
      <c r="N524" s="140">
        <v>192</v>
      </c>
      <c r="O524" s="140">
        <v>32</v>
      </c>
      <c r="P524" s="140">
        <v>288</v>
      </c>
      <c r="Q524" s="143">
        <v>0.2</v>
      </c>
      <c r="R524" s="140">
        <v>4</v>
      </c>
      <c r="S524" s="140">
        <v>18</v>
      </c>
      <c r="T524" s="142">
        <v>0.04</v>
      </c>
    </row>
    <row r="525" spans="1:20" s="1" customFormat="1" x14ac:dyDescent="0.3">
      <c r="A525" s="89" t="s">
        <v>198</v>
      </c>
      <c r="B525" s="115" t="s">
        <v>57</v>
      </c>
      <c r="C525" s="137">
        <v>100</v>
      </c>
      <c r="D525" s="143">
        <v>0.6</v>
      </c>
      <c r="E525" s="143">
        <v>0.6</v>
      </c>
      <c r="F525" s="143">
        <v>15.4</v>
      </c>
      <c r="G525" s="140">
        <v>72</v>
      </c>
      <c r="H525" s="142">
        <v>0.05</v>
      </c>
      <c r="I525" s="142">
        <v>0.02</v>
      </c>
      <c r="J525" s="140">
        <v>6</v>
      </c>
      <c r="K525" s="140">
        <v>5</v>
      </c>
      <c r="L525" s="141"/>
      <c r="M525" s="140">
        <v>30</v>
      </c>
      <c r="N525" s="140">
        <v>22</v>
      </c>
      <c r="O525" s="140">
        <v>17</v>
      </c>
      <c r="P525" s="140">
        <v>225</v>
      </c>
      <c r="Q525" s="143">
        <v>0.6</v>
      </c>
      <c r="R525" s="143">
        <v>0.1</v>
      </c>
      <c r="S525" s="140">
        <v>8</v>
      </c>
      <c r="T525" s="142">
        <v>0.01</v>
      </c>
    </row>
    <row r="526" spans="1:20" s="1" customFormat="1" x14ac:dyDescent="0.3">
      <c r="A526" s="183" t="s">
        <v>73</v>
      </c>
      <c r="B526" s="184"/>
      <c r="C526" s="137">
        <f>SUM(C523:C525)</f>
        <v>400</v>
      </c>
      <c r="D526" s="142">
        <v>8.32</v>
      </c>
      <c r="E526" s="142">
        <v>5.63</v>
      </c>
      <c r="F526" s="143">
        <v>29.2</v>
      </c>
      <c r="G526" s="142">
        <v>211.85</v>
      </c>
      <c r="H526" s="142">
        <v>0.12</v>
      </c>
      <c r="I526" s="142">
        <v>0.28000000000000003</v>
      </c>
      <c r="J526" s="143">
        <v>15.6</v>
      </c>
      <c r="K526" s="143">
        <v>49.4</v>
      </c>
      <c r="L526" s="142">
        <v>0.06</v>
      </c>
      <c r="M526" s="142">
        <v>274.14999999999998</v>
      </c>
      <c r="N526" s="143">
        <v>218.4</v>
      </c>
      <c r="O526" s="143">
        <v>51.4</v>
      </c>
      <c r="P526" s="142">
        <v>545.75</v>
      </c>
      <c r="Q526" s="142">
        <v>0.94</v>
      </c>
      <c r="R526" s="142">
        <v>4.18</v>
      </c>
      <c r="S526" s="142">
        <v>26.02</v>
      </c>
      <c r="T526" s="142">
        <v>0.05</v>
      </c>
    </row>
    <row r="527" spans="1:20" s="1" customFormat="1" x14ac:dyDescent="0.3">
      <c r="A527" s="183" t="s">
        <v>50</v>
      </c>
      <c r="B527" s="184"/>
      <c r="C527" s="137">
        <f>C526+C521+C512</f>
        <v>2010</v>
      </c>
      <c r="D527" s="142">
        <v>97.35</v>
      </c>
      <c r="E527" s="142">
        <v>72.34</v>
      </c>
      <c r="F527" s="142">
        <v>234.65</v>
      </c>
      <c r="G527" s="142">
        <v>2025.59</v>
      </c>
      <c r="H527" s="142">
        <v>1.34</v>
      </c>
      <c r="I527" s="142">
        <v>1.75</v>
      </c>
      <c r="J527" s="142">
        <v>240.32</v>
      </c>
      <c r="K527" s="142">
        <v>1660.93</v>
      </c>
      <c r="L527" s="142">
        <v>0.57999999999999996</v>
      </c>
      <c r="M527" s="142">
        <v>1052.8699999999999</v>
      </c>
      <c r="N527" s="142">
        <v>1599.23</v>
      </c>
      <c r="O527" s="142">
        <v>403.94</v>
      </c>
      <c r="P527" s="142">
        <v>3741.88</v>
      </c>
      <c r="Q527" s="143">
        <v>18.600000000000001</v>
      </c>
      <c r="R527" s="142">
        <v>114.43</v>
      </c>
      <c r="S527" s="143">
        <v>152.69999999999999</v>
      </c>
      <c r="T527" s="143">
        <v>0.4</v>
      </c>
    </row>
    <row r="528" spans="1:20" s="1" customFormat="1" x14ac:dyDescent="0.3">
      <c r="A528" s="118"/>
      <c r="B528" s="125"/>
      <c r="C528" s="138"/>
      <c r="D528" s="119"/>
      <c r="E528" s="119"/>
      <c r="F528" s="119"/>
      <c r="G528" s="119"/>
      <c r="H528" s="119"/>
      <c r="I528" s="119"/>
      <c r="J528" s="119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</row>
    <row r="529" spans="1:20" s="1" customFormat="1" x14ac:dyDescent="0.3">
      <c r="A529" s="171"/>
      <c r="B529" s="171"/>
      <c r="C529" s="171"/>
      <c r="D529" s="171"/>
      <c r="E529" s="171"/>
      <c r="F529" s="171"/>
      <c r="G529" s="171"/>
      <c r="H529" s="171"/>
      <c r="I529" s="171"/>
      <c r="J529" s="171"/>
      <c r="K529" s="171"/>
      <c r="L529" s="171"/>
      <c r="M529" s="171"/>
      <c r="N529" s="171"/>
      <c r="O529" s="171"/>
      <c r="P529" s="171"/>
      <c r="Q529" s="171"/>
      <c r="R529" s="171"/>
      <c r="S529" s="171"/>
      <c r="T529" s="171"/>
    </row>
    <row r="530" spans="1:20" s="1" customFormat="1" x14ac:dyDescent="0.3">
      <c r="A530" s="172"/>
      <c r="B530" s="172"/>
      <c r="C530" s="138"/>
      <c r="D530" s="120"/>
      <c r="E530" s="121"/>
      <c r="F530" s="119"/>
      <c r="G530" s="119"/>
      <c r="H530" s="120"/>
      <c r="I530" s="120"/>
      <c r="J530" s="120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</row>
    <row r="531" spans="1:20" s="1" customFormat="1" x14ac:dyDescent="0.3">
      <c r="A531" s="173"/>
      <c r="B531" s="173"/>
      <c r="C531" s="138"/>
      <c r="D531" s="120"/>
      <c r="E531" s="119"/>
      <c r="F531" s="119"/>
      <c r="G531" s="119"/>
      <c r="H531" s="120"/>
      <c r="I531" s="120"/>
      <c r="J531" s="120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</row>
    <row r="532" spans="1:20" s="1" customFormat="1" x14ac:dyDescent="0.3">
      <c r="A532" s="174" t="s">
        <v>27</v>
      </c>
      <c r="B532" s="174" t="s">
        <v>28</v>
      </c>
      <c r="C532" s="174" t="s">
        <v>511</v>
      </c>
      <c r="D532" s="181" t="s">
        <v>30</v>
      </c>
      <c r="E532" s="181"/>
      <c r="F532" s="181"/>
      <c r="G532" s="174" t="s">
        <v>512</v>
      </c>
      <c r="H532" s="181" t="s">
        <v>32</v>
      </c>
      <c r="I532" s="181"/>
      <c r="J532" s="181"/>
      <c r="K532" s="181"/>
      <c r="L532" s="181"/>
      <c r="M532" s="181" t="s">
        <v>33</v>
      </c>
      <c r="N532" s="181"/>
      <c r="O532" s="181"/>
      <c r="P532" s="181"/>
      <c r="Q532" s="181"/>
      <c r="R532" s="181"/>
      <c r="S532" s="181"/>
      <c r="T532" s="181"/>
    </row>
    <row r="533" spans="1:20" s="1" customFormat="1" x14ac:dyDescent="0.3">
      <c r="A533" s="175"/>
      <c r="B533" s="176"/>
      <c r="C533" s="175"/>
      <c r="D533" s="114" t="s">
        <v>34</v>
      </c>
      <c r="E533" s="114" t="s">
        <v>35</v>
      </c>
      <c r="F533" s="114" t="s">
        <v>36</v>
      </c>
      <c r="G533" s="175"/>
      <c r="H533" s="114" t="s">
        <v>37</v>
      </c>
      <c r="I533" s="114" t="s">
        <v>513</v>
      </c>
      <c r="J533" s="114" t="s">
        <v>514</v>
      </c>
      <c r="K533" s="114" t="s">
        <v>515</v>
      </c>
      <c r="L533" s="114" t="s">
        <v>516</v>
      </c>
      <c r="M533" s="114" t="s">
        <v>38</v>
      </c>
      <c r="N533" s="114" t="s">
        <v>39</v>
      </c>
      <c r="O533" s="114" t="s">
        <v>40</v>
      </c>
      <c r="P533" s="114" t="s">
        <v>517</v>
      </c>
      <c r="Q533" s="114" t="s">
        <v>41</v>
      </c>
      <c r="R533" s="114" t="s">
        <v>378</v>
      </c>
      <c r="S533" s="114" t="s">
        <v>377</v>
      </c>
      <c r="T533" s="114" t="s">
        <v>379</v>
      </c>
    </row>
    <row r="534" spans="1:20" s="1" customFormat="1" x14ac:dyDescent="0.3">
      <c r="A534" s="88">
        <v>1</v>
      </c>
      <c r="B534" s="124">
        <v>2</v>
      </c>
      <c r="C534" s="137">
        <v>3</v>
      </c>
      <c r="D534" s="88">
        <v>4</v>
      </c>
      <c r="E534" s="88">
        <v>5</v>
      </c>
      <c r="F534" s="88">
        <v>6</v>
      </c>
      <c r="G534" s="88">
        <v>7</v>
      </c>
      <c r="H534" s="88">
        <v>8</v>
      </c>
      <c r="I534" s="88">
        <v>9</v>
      </c>
      <c r="J534" s="88">
        <v>10</v>
      </c>
      <c r="K534" s="88">
        <v>11</v>
      </c>
      <c r="L534" s="88">
        <v>12</v>
      </c>
      <c r="M534" s="88">
        <v>13</v>
      </c>
      <c r="N534" s="88">
        <v>14</v>
      </c>
      <c r="O534" s="88">
        <v>15</v>
      </c>
      <c r="P534" s="88">
        <v>16</v>
      </c>
      <c r="Q534" s="88">
        <v>17</v>
      </c>
      <c r="R534" s="88">
        <v>18</v>
      </c>
      <c r="S534" s="88">
        <v>19</v>
      </c>
      <c r="T534" s="88">
        <v>20</v>
      </c>
    </row>
    <row r="535" spans="1:20" s="1" customFormat="1" x14ac:dyDescent="0.3">
      <c r="A535" s="180" t="s">
        <v>560</v>
      </c>
      <c r="B535" s="180"/>
      <c r="C535" s="180"/>
      <c r="D535" s="180"/>
      <c r="E535" s="180"/>
      <c r="F535" s="180"/>
      <c r="G535" s="180"/>
      <c r="H535" s="180"/>
      <c r="I535" s="180"/>
      <c r="J535" s="180"/>
      <c r="K535" s="180"/>
      <c r="L535" s="180"/>
      <c r="M535" s="180"/>
      <c r="N535" s="180"/>
      <c r="O535" s="180"/>
      <c r="P535" s="180"/>
      <c r="Q535" s="180"/>
      <c r="R535" s="180"/>
      <c r="S535" s="180"/>
      <c r="T535" s="180"/>
    </row>
    <row r="536" spans="1:20" s="1" customFormat="1" x14ac:dyDescent="0.3">
      <c r="A536" s="180" t="s">
        <v>42</v>
      </c>
      <c r="B536" s="180"/>
      <c r="C536" s="180"/>
      <c r="D536" s="180"/>
      <c r="E536" s="180"/>
      <c r="F536" s="180"/>
      <c r="G536" s="180"/>
      <c r="H536" s="180"/>
      <c r="I536" s="180"/>
      <c r="J536" s="180"/>
      <c r="K536" s="180"/>
      <c r="L536" s="180"/>
      <c r="M536" s="180"/>
      <c r="N536" s="180"/>
      <c r="O536" s="180"/>
      <c r="P536" s="180"/>
      <c r="Q536" s="180"/>
      <c r="R536" s="180"/>
      <c r="S536" s="180"/>
      <c r="T536" s="180"/>
    </row>
    <row r="537" spans="1:20" s="1" customFormat="1" x14ac:dyDescent="0.3">
      <c r="A537" s="90" t="s">
        <v>194</v>
      </c>
      <c r="B537" s="115" t="s">
        <v>44</v>
      </c>
      <c r="C537" s="137">
        <v>15</v>
      </c>
      <c r="D537" s="142">
        <v>3.48</v>
      </c>
      <c r="E537" s="142">
        <v>4.43</v>
      </c>
      <c r="F537" s="141"/>
      <c r="G537" s="143">
        <v>54.6</v>
      </c>
      <c r="H537" s="142">
        <v>0.01</v>
      </c>
      <c r="I537" s="142">
        <v>0.05</v>
      </c>
      <c r="J537" s="142">
        <v>0.11</v>
      </c>
      <c r="K537" s="143">
        <v>43.2</v>
      </c>
      <c r="L537" s="142">
        <v>0.14000000000000001</v>
      </c>
      <c r="M537" s="140">
        <v>132</v>
      </c>
      <c r="N537" s="140">
        <v>75</v>
      </c>
      <c r="O537" s="142">
        <v>5.25</v>
      </c>
      <c r="P537" s="143">
        <v>13.2</v>
      </c>
      <c r="Q537" s="142">
        <v>0.15</v>
      </c>
      <c r="R537" s="142">
        <v>2.1800000000000002</v>
      </c>
      <c r="S537" s="142">
        <v>1.35</v>
      </c>
      <c r="T537" s="142">
        <v>0.01</v>
      </c>
    </row>
    <row r="538" spans="1:20" s="1" customFormat="1" x14ac:dyDescent="0.3">
      <c r="A538" s="89" t="s">
        <v>240</v>
      </c>
      <c r="B538" s="115" t="s">
        <v>286</v>
      </c>
      <c r="C538" s="137">
        <v>280</v>
      </c>
      <c r="D538" s="142">
        <v>23.04</v>
      </c>
      <c r="E538" s="142">
        <v>23.05</v>
      </c>
      <c r="F538" s="142">
        <v>47.19</v>
      </c>
      <c r="G538" s="142">
        <v>488.65</v>
      </c>
      <c r="H538" s="142">
        <v>0.15</v>
      </c>
      <c r="I538" s="142">
        <v>0.21</v>
      </c>
      <c r="J538" s="143">
        <v>5.5</v>
      </c>
      <c r="K538" s="140">
        <v>952</v>
      </c>
      <c r="L538" s="141"/>
      <c r="M538" s="142">
        <v>38.64</v>
      </c>
      <c r="N538" s="142">
        <v>285.27999999999997</v>
      </c>
      <c r="O538" s="142">
        <v>65.91</v>
      </c>
      <c r="P538" s="142">
        <v>366.29</v>
      </c>
      <c r="Q538" s="142">
        <v>2.62</v>
      </c>
      <c r="R538" s="142">
        <v>30.58</v>
      </c>
      <c r="S538" s="142">
        <v>9.4600000000000009</v>
      </c>
      <c r="T538" s="142">
        <v>0.19</v>
      </c>
    </row>
    <row r="539" spans="1:20" s="1" customFormat="1" x14ac:dyDescent="0.3">
      <c r="A539" s="89" t="s">
        <v>414</v>
      </c>
      <c r="B539" s="115" t="s">
        <v>52</v>
      </c>
      <c r="C539" s="137">
        <v>200</v>
      </c>
      <c r="D539" s="143">
        <v>0.3</v>
      </c>
      <c r="E539" s="142">
        <v>0.06</v>
      </c>
      <c r="F539" s="143">
        <v>12.5</v>
      </c>
      <c r="G539" s="142">
        <v>53.93</v>
      </c>
      <c r="H539" s="141"/>
      <c r="I539" s="142">
        <v>0.02</v>
      </c>
      <c r="J539" s="143">
        <v>30.1</v>
      </c>
      <c r="K539" s="142">
        <v>25.01</v>
      </c>
      <c r="L539" s="141"/>
      <c r="M539" s="142">
        <v>7.08</v>
      </c>
      <c r="N539" s="142">
        <v>8.75</v>
      </c>
      <c r="O539" s="142">
        <v>4.91</v>
      </c>
      <c r="P539" s="142">
        <v>26.63</v>
      </c>
      <c r="Q539" s="142">
        <v>0.94</v>
      </c>
      <c r="R539" s="141"/>
      <c r="S539" s="141"/>
      <c r="T539" s="141"/>
    </row>
    <row r="540" spans="1:20" s="1" customFormat="1" x14ac:dyDescent="0.3">
      <c r="A540" s="116"/>
      <c r="B540" s="115" t="s">
        <v>426</v>
      </c>
      <c r="C540" s="137">
        <v>40</v>
      </c>
      <c r="D540" s="142">
        <v>2.99</v>
      </c>
      <c r="E540" s="142">
        <v>1.79</v>
      </c>
      <c r="F540" s="143">
        <v>18.399999999999999</v>
      </c>
      <c r="G540" s="142">
        <v>103.03</v>
      </c>
      <c r="H540" s="142">
        <v>0.12</v>
      </c>
      <c r="I540" s="142">
        <v>0.05</v>
      </c>
      <c r="J540" s="141"/>
      <c r="K540" s="142">
        <v>1.74</v>
      </c>
      <c r="L540" s="141"/>
      <c r="M540" s="142">
        <v>54.52</v>
      </c>
      <c r="N540" s="142">
        <v>66.16</v>
      </c>
      <c r="O540" s="142">
        <v>26.16</v>
      </c>
      <c r="P540" s="143">
        <v>47.9</v>
      </c>
      <c r="Q540" s="142">
        <v>1.1399999999999999</v>
      </c>
      <c r="R540" s="142">
        <v>3.24</v>
      </c>
      <c r="S540" s="142">
        <v>0.25</v>
      </c>
      <c r="T540" s="141"/>
    </row>
    <row r="541" spans="1:20" s="1" customFormat="1" x14ac:dyDescent="0.3">
      <c r="A541" s="90" t="s">
        <v>198</v>
      </c>
      <c r="B541" s="115" t="s">
        <v>51</v>
      </c>
      <c r="C541" s="137">
        <v>100</v>
      </c>
      <c r="D541" s="143">
        <v>0.4</v>
      </c>
      <c r="E541" s="143">
        <v>0.3</v>
      </c>
      <c r="F541" s="143">
        <v>10.3</v>
      </c>
      <c r="G541" s="140">
        <v>47</v>
      </c>
      <c r="H541" s="142">
        <v>0.02</v>
      </c>
      <c r="I541" s="142">
        <v>0.03</v>
      </c>
      <c r="J541" s="140">
        <v>5</v>
      </c>
      <c r="K541" s="140">
        <v>2</v>
      </c>
      <c r="L541" s="141"/>
      <c r="M541" s="140">
        <v>19</v>
      </c>
      <c r="N541" s="140">
        <v>16</v>
      </c>
      <c r="O541" s="140">
        <v>12</v>
      </c>
      <c r="P541" s="140">
        <v>155</v>
      </c>
      <c r="Q541" s="143">
        <v>2.2999999999999998</v>
      </c>
      <c r="R541" s="143">
        <v>0.1</v>
      </c>
      <c r="S541" s="140">
        <v>1</v>
      </c>
      <c r="T541" s="142">
        <v>0.01</v>
      </c>
    </row>
    <row r="542" spans="1:20" s="1" customFormat="1" x14ac:dyDescent="0.3">
      <c r="A542" s="183" t="s">
        <v>46</v>
      </c>
      <c r="B542" s="184"/>
      <c r="C542" s="137">
        <f>SUM(C537:C541)</f>
        <v>635</v>
      </c>
      <c r="D542" s="142">
        <v>30.21</v>
      </c>
      <c r="E542" s="142">
        <v>29.63</v>
      </c>
      <c r="F542" s="142">
        <v>88.39</v>
      </c>
      <c r="G542" s="142">
        <v>747.21</v>
      </c>
      <c r="H542" s="143">
        <v>0.3</v>
      </c>
      <c r="I542" s="142">
        <v>0.36</v>
      </c>
      <c r="J542" s="142">
        <v>40.71</v>
      </c>
      <c r="K542" s="142">
        <v>1023.95</v>
      </c>
      <c r="L542" s="142">
        <v>0.14000000000000001</v>
      </c>
      <c r="M542" s="142">
        <v>251.24</v>
      </c>
      <c r="N542" s="142">
        <v>451.19</v>
      </c>
      <c r="O542" s="142">
        <v>114.23</v>
      </c>
      <c r="P542" s="142">
        <v>609.02</v>
      </c>
      <c r="Q542" s="142">
        <v>7.15</v>
      </c>
      <c r="R542" s="143">
        <v>36.1</v>
      </c>
      <c r="S542" s="142">
        <v>12.06</v>
      </c>
      <c r="T542" s="142">
        <v>0.21</v>
      </c>
    </row>
    <row r="543" spans="1:20" s="1" customFormat="1" x14ac:dyDescent="0.3">
      <c r="A543" s="180" t="s">
        <v>13</v>
      </c>
      <c r="B543" s="180"/>
      <c r="C543" s="180"/>
      <c r="D543" s="180"/>
      <c r="E543" s="180"/>
      <c r="F543" s="180"/>
      <c r="G543" s="180"/>
      <c r="H543" s="180"/>
      <c r="I543" s="180"/>
      <c r="J543" s="180"/>
      <c r="K543" s="180"/>
      <c r="L543" s="180"/>
      <c r="M543" s="180"/>
      <c r="N543" s="180"/>
      <c r="O543" s="180"/>
      <c r="P543" s="180"/>
      <c r="Q543" s="180"/>
      <c r="R543" s="180"/>
      <c r="S543" s="180"/>
      <c r="T543" s="180"/>
    </row>
    <row r="544" spans="1:20" s="1" customFormat="1" x14ac:dyDescent="0.3">
      <c r="A544" s="90" t="s">
        <v>229</v>
      </c>
      <c r="B544" s="115" t="s">
        <v>162</v>
      </c>
      <c r="C544" s="137">
        <v>100</v>
      </c>
      <c r="D544" s="142">
        <v>0.97</v>
      </c>
      <c r="E544" s="142">
        <v>5.15</v>
      </c>
      <c r="F544" s="142">
        <v>3.59</v>
      </c>
      <c r="G544" s="142">
        <v>65.87</v>
      </c>
      <c r="H544" s="142">
        <v>0.05</v>
      </c>
      <c r="I544" s="142">
        <v>0.04</v>
      </c>
      <c r="J544" s="142">
        <v>15.89</v>
      </c>
      <c r="K544" s="142">
        <v>67.540000000000006</v>
      </c>
      <c r="L544" s="141"/>
      <c r="M544" s="142">
        <v>20.36</v>
      </c>
      <c r="N544" s="142">
        <v>35.89</v>
      </c>
      <c r="O544" s="142">
        <v>16.670000000000002</v>
      </c>
      <c r="P544" s="142">
        <v>214.15</v>
      </c>
      <c r="Q544" s="142">
        <v>0.77</v>
      </c>
      <c r="R544" s="142">
        <v>0.37</v>
      </c>
      <c r="S544" s="142">
        <v>2.46</v>
      </c>
      <c r="T544" s="142">
        <v>0.01</v>
      </c>
    </row>
    <row r="545" spans="1:20" s="1" customFormat="1" ht="33" x14ac:dyDescent="0.3">
      <c r="A545" s="90" t="s">
        <v>208</v>
      </c>
      <c r="B545" s="115" t="s">
        <v>615</v>
      </c>
      <c r="C545" s="137">
        <v>265</v>
      </c>
      <c r="D545" s="142">
        <v>6.5</v>
      </c>
      <c r="E545" s="142">
        <v>8.07</v>
      </c>
      <c r="F545" s="142">
        <v>17.580000000000002</v>
      </c>
      <c r="G545" s="142">
        <v>169.51999999999998</v>
      </c>
      <c r="H545" s="142">
        <v>0.13</v>
      </c>
      <c r="I545" s="142">
        <v>0.11000000000000001</v>
      </c>
      <c r="J545" s="142">
        <v>17.05</v>
      </c>
      <c r="K545" s="140">
        <v>243</v>
      </c>
      <c r="L545" s="141">
        <v>0</v>
      </c>
      <c r="M545" s="142">
        <v>20</v>
      </c>
      <c r="N545" s="142">
        <v>108.88</v>
      </c>
      <c r="O545" s="142">
        <v>32.54</v>
      </c>
      <c r="P545" s="142">
        <v>563.41999999999996</v>
      </c>
      <c r="Q545" s="142">
        <v>1.5899999999999999</v>
      </c>
      <c r="R545" s="142">
        <v>1.05</v>
      </c>
      <c r="S545" s="142">
        <v>6.74</v>
      </c>
      <c r="T545" s="142">
        <v>0.05</v>
      </c>
    </row>
    <row r="546" spans="1:20" s="1" customFormat="1" ht="33" x14ac:dyDescent="0.3">
      <c r="A546" s="90" t="s">
        <v>546</v>
      </c>
      <c r="B546" s="115" t="s">
        <v>637</v>
      </c>
      <c r="C546" s="137">
        <v>105</v>
      </c>
      <c r="D546" s="142">
        <v>16.779999999999998</v>
      </c>
      <c r="E546" s="143">
        <v>14.23</v>
      </c>
      <c r="F546" s="142">
        <v>10.85</v>
      </c>
      <c r="G546" s="142">
        <v>239.39999999999998</v>
      </c>
      <c r="H546" s="142">
        <v>0.17</v>
      </c>
      <c r="I546" s="142">
        <v>0.16</v>
      </c>
      <c r="J546" s="142">
        <v>8.5399999999999991</v>
      </c>
      <c r="K546" s="142">
        <v>62.19</v>
      </c>
      <c r="L546" s="142">
        <v>4.9800000000000004</v>
      </c>
      <c r="M546" s="142">
        <v>23.59</v>
      </c>
      <c r="N546" s="142">
        <v>179.74</v>
      </c>
      <c r="O546" s="142">
        <v>30.85</v>
      </c>
      <c r="P546" s="142">
        <v>427.93</v>
      </c>
      <c r="Q546" s="142">
        <v>1.24</v>
      </c>
      <c r="R546" s="142">
        <v>28.76</v>
      </c>
      <c r="S546" s="142">
        <v>26.52</v>
      </c>
      <c r="T546" s="142">
        <v>0.25</v>
      </c>
    </row>
    <row r="547" spans="1:20" s="1" customFormat="1" x14ac:dyDescent="0.3">
      <c r="A547" s="90" t="s">
        <v>244</v>
      </c>
      <c r="B547" s="115" t="s">
        <v>174</v>
      </c>
      <c r="C547" s="137">
        <v>180</v>
      </c>
      <c r="D547" s="142">
        <v>3.94</v>
      </c>
      <c r="E547" s="142">
        <v>5.67</v>
      </c>
      <c r="F547" s="142">
        <v>26.52</v>
      </c>
      <c r="G547" s="142">
        <v>173.36</v>
      </c>
      <c r="H547" s="143">
        <v>0.2</v>
      </c>
      <c r="I547" s="142">
        <v>0.16</v>
      </c>
      <c r="J547" s="142">
        <v>31.16</v>
      </c>
      <c r="K547" s="142">
        <v>37.78</v>
      </c>
      <c r="L547" s="142">
        <v>0.09</v>
      </c>
      <c r="M547" s="142">
        <v>52.28</v>
      </c>
      <c r="N547" s="143">
        <v>116.7</v>
      </c>
      <c r="O547" s="142">
        <v>39.479999999999997</v>
      </c>
      <c r="P547" s="142">
        <v>917.45</v>
      </c>
      <c r="Q547" s="142">
        <v>1.44</v>
      </c>
      <c r="R547" s="142">
        <v>0.76</v>
      </c>
      <c r="S547" s="142">
        <v>10.220000000000001</v>
      </c>
      <c r="T547" s="142">
        <v>0.05</v>
      </c>
    </row>
    <row r="548" spans="1:20" s="1" customFormat="1" x14ac:dyDescent="0.3">
      <c r="A548" s="90" t="s">
        <v>202</v>
      </c>
      <c r="B548" s="115" t="s">
        <v>412</v>
      </c>
      <c r="C548" s="137">
        <v>200</v>
      </c>
      <c r="D548" s="142">
        <v>0.59</v>
      </c>
      <c r="E548" s="142">
        <v>0.05</v>
      </c>
      <c r="F548" s="142">
        <v>18.579999999999998</v>
      </c>
      <c r="G548" s="142">
        <v>77.94</v>
      </c>
      <c r="H548" s="142">
        <v>0.02</v>
      </c>
      <c r="I548" s="142">
        <v>0.02</v>
      </c>
      <c r="J548" s="143">
        <v>0.6</v>
      </c>
      <c r="K548" s="141"/>
      <c r="L548" s="141"/>
      <c r="M548" s="142">
        <v>24.33</v>
      </c>
      <c r="N548" s="143">
        <v>21.9</v>
      </c>
      <c r="O548" s="142">
        <v>15.75</v>
      </c>
      <c r="P548" s="142">
        <v>0.33</v>
      </c>
      <c r="Q548" s="142">
        <v>0.51</v>
      </c>
      <c r="R548" s="141"/>
      <c r="S548" s="141"/>
      <c r="T548" s="141"/>
    </row>
    <row r="549" spans="1:20" s="1" customFormat="1" x14ac:dyDescent="0.3">
      <c r="A549" s="116"/>
      <c r="B549" s="115" t="s">
        <v>426</v>
      </c>
      <c r="C549" s="137">
        <v>70</v>
      </c>
      <c r="D549" s="142">
        <v>4.7699999999999996</v>
      </c>
      <c r="E549" s="142">
        <v>2.98</v>
      </c>
      <c r="F549" s="142">
        <v>30.09</v>
      </c>
      <c r="G549" s="143">
        <v>168.6</v>
      </c>
      <c r="H549" s="142">
        <v>0.19</v>
      </c>
      <c r="I549" s="142">
        <v>7.0000000000000007E-2</v>
      </c>
      <c r="J549" s="141"/>
      <c r="K549" s="142">
        <v>3.12</v>
      </c>
      <c r="L549" s="141"/>
      <c r="M549" s="142">
        <v>91.38</v>
      </c>
      <c r="N549" s="142">
        <v>107.07</v>
      </c>
      <c r="O549" s="142">
        <v>43.04</v>
      </c>
      <c r="P549" s="142">
        <v>80.040000000000006</v>
      </c>
      <c r="Q549" s="142">
        <v>1.85</v>
      </c>
      <c r="R549" s="142">
        <v>5.39</v>
      </c>
      <c r="S549" s="142">
        <v>0.44</v>
      </c>
      <c r="T549" s="141"/>
    </row>
    <row r="550" spans="1:20" s="1" customFormat="1" x14ac:dyDescent="0.3">
      <c r="A550" s="90" t="s">
        <v>198</v>
      </c>
      <c r="B550" s="115" t="s">
        <v>45</v>
      </c>
      <c r="C550" s="137">
        <v>100</v>
      </c>
      <c r="D550" s="143">
        <v>0.4</v>
      </c>
      <c r="E550" s="143">
        <v>0.4</v>
      </c>
      <c r="F550" s="143">
        <v>9.8000000000000007</v>
      </c>
      <c r="G550" s="140">
        <v>47</v>
      </c>
      <c r="H550" s="142">
        <v>0.03</v>
      </c>
      <c r="I550" s="142">
        <v>0.02</v>
      </c>
      <c r="J550" s="140">
        <v>10</v>
      </c>
      <c r="K550" s="140">
        <v>5</v>
      </c>
      <c r="L550" s="141"/>
      <c r="M550" s="140">
        <v>16</v>
      </c>
      <c r="N550" s="140">
        <v>11</v>
      </c>
      <c r="O550" s="140">
        <v>9</v>
      </c>
      <c r="P550" s="140">
        <v>278</v>
      </c>
      <c r="Q550" s="143">
        <v>2.2000000000000002</v>
      </c>
      <c r="R550" s="143">
        <v>0.3</v>
      </c>
      <c r="S550" s="140">
        <v>2</v>
      </c>
      <c r="T550" s="142">
        <v>0.01</v>
      </c>
    </row>
    <row r="551" spans="1:20" s="1" customFormat="1" x14ac:dyDescent="0.3">
      <c r="A551" s="183" t="s">
        <v>49</v>
      </c>
      <c r="B551" s="184"/>
      <c r="C551" s="137">
        <f>SUM(C544:C550)</f>
        <v>1020</v>
      </c>
      <c r="D551" s="142">
        <v>33.950000000000003</v>
      </c>
      <c r="E551" s="142">
        <v>36.549999999999997</v>
      </c>
      <c r="F551" s="142">
        <v>117.01</v>
      </c>
      <c r="G551" s="142">
        <v>941.69</v>
      </c>
      <c r="H551" s="142">
        <v>0.79</v>
      </c>
      <c r="I551" s="142">
        <v>0.57999999999999996</v>
      </c>
      <c r="J551" s="142">
        <v>83.24</v>
      </c>
      <c r="K551" s="142">
        <v>418.63</v>
      </c>
      <c r="L551" s="142">
        <v>5.07</v>
      </c>
      <c r="M551" s="142">
        <v>247.94</v>
      </c>
      <c r="N551" s="142">
        <v>581.17999999999995</v>
      </c>
      <c r="O551" s="142">
        <v>187.33</v>
      </c>
      <c r="P551" s="142">
        <v>2481.3200000000002</v>
      </c>
      <c r="Q551" s="143">
        <v>9.6</v>
      </c>
      <c r="R551" s="142">
        <v>36.630000000000003</v>
      </c>
      <c r="S551" s="142">
        <v>48.38</v>
      </c>
      <c r="T551" s="142">
        <v>0.37</v>
      </c>
    </row>
    <row r="552" spans="1:20" s="1" customFormat="1" x14ac:dyDescent="0.3">
      <c r="A552" s="180" t="s">
        <v>14</v>
      </c>
      <c r="B552" s="180"/>
      <c r="C552" s="180"/>
      <c r="D552" s="180"/>
      <c r="E552" s="180"/>
      <c r="F552" s="180"/>
      <c r="G552" s="180"/>
      <c r="H552" s="180"/>
      <c r="I552" s="180"/>
      <c r="J552" s="180"/>
      <c r="K552" s="180"/>
      <c r="L552" s="180"/>
      <c r="M552" s="180"/>
      <c r="N552" s="180"/>
      <c r="O552" s="180"/>
      <c r="P552" s="180"/>
      <c r="Q552" s="180"/>
      <c r="R552" s="180"/>
      <c r="S552" s="180"/>
      <c r="T552" s="180"/>
    </row>
    <row r="553" spans="1:20" s="1" customFormat="1" x14ac:dyDescent="0.3">
      <c r="A553" s="90" t="s">
        <v>531</v>
      </c>
      <c r="B553" s="115" t="s">
        <v>443</v>
      </c>
      <c r="C553" s="137">
        <v>75</v>
      </c>
      <c r="D553" s="142">
        <v>1.82</v>
      </c>
      <c r="E553" s="142">
        <v>0.03</v>
      </c>
      <c r="F553" s="142">
        <v>5.96</v>
      </c>
      <c r="G553" s="142">
        <v>31.73</v>
      </c>
      <c r="H553" s="141"/>
      <c r="I553" s="141"/>
      <c r="J553" s="142">
        <v>1.35</v>
      </c>
      <c r="K553" s="142">
        <v>1.53</v>
      </c>
      <c r="L553" s="141"/>
      <c r="M553" s="142">
        <v>3.48</v>
      </c>
      <c r="N553" s="143">
        <v>2.7</v>
      </c>
      <c r="O553" s="142">
        <v>2.34</v>
      </c>
      <c r="P553" s="142">
        <v>23.19</v>
      </c>
      <c r="Q553" s="142">
        <v>0.06</v>
      </c>
      <c r="R553" s="142">
        <v>0.01</v>
      </c>
      <c r="S553" s="142">
        <v>0.18</v>
      </c>
      <c r="T553" s="141"/>
    </row>
    <row r="554" spans="1:20" s="1" customFormat="1" x14ac:dyDescent="0.3">
      <c r="A554" s="89" t="s">
        <v>236</v>
      </c>
      <c r="B554" s="115" t="s">
        <v>56</v>
      </c>
      <c r="C554" s="137">
        <v>200</v>
      </c>
      <c r="D554" s="142">
        <v>0.78</v>
      </c>
      <c r="E554" s="142">
        <v>0.05</v>
      </c>
      <c r="F554" s="142">
        <v>18.63</v>
      </c>
      <c r="G554" s="142">
        <v>78.69</v>
      </c>
      <c r="H554" s="142">
        <v>0.02</v>
      </c>
      <c r="I554" s="142">
        <v>0.03</v>
      </c>
      <c r="J554" s="143">
        <v>0.6</v>
      </c>
      <c r="K554" s="142">
        <v>87.45</v>
      </c>
      <c r="L554" s="141"/>
      <c r="M554" s="142">
        <v>24.33</v>
      </c>
      <c r="N554" s="143">
        <v>21.9</v>
      </c>
      <c r="O554" s="142">
        <v>15.75</v>
      </c>
      <c r="P554" s="142">
        <v>257.88</v>
      </c>
      <c r="Q554" s="142">
        <v>0.51</v>
      </c>
      <c r="R554" s="142">
        <v>0.33</v>
      </c>
      <c r="S554" s="142">
        <v>0.51</v>
      </c>
      <c r="T554" s="142">
        <v>0.01</v>
      </c>
    </row>
    <row r="555" spans="1:20" s="1" customFormat="1" x14ac:dyDescent="0.3">
      <c r="A555" s="89" t="s">
        <v>198</v>
      </c>
      <c r="B555" s="115" t="s">
        <v>147</v>
      </c>
      <c r="C555" s="137">
        <v>150</v>
      </c>
      <c r="D555" s="142">
        <v>1.35</v>
      </c>
      <c r="E555" s="143">
        <v>0.3</v>
      </c>
      <c r="F555" s="142">
        <v>12.15</v>
      </c>
      <c r="G555" s="143">
        <v>64.5</v>
      </c>
      <c r="H555" s="142">
        <v>0.06</v>
      </c>
      <c r="I555" s="142">
        <v>0.05</v>
      </c>
      <c r="J555" s="140">
        <v>90</v>
      </c>
      <c r="K555" s="140">
        <v>12</v>
      </c>
      <c r="L555" s="141"/>
      <c r="M555" s="140">
        <v>51</v>
      </c>
      <c r="N555" s="143">
        <v>34.5</v>
      </c>
      <c r="O555" s="143">
        <v>19.5</v>
      </c>
      <c r="P555" s="143">
        <v>295.5</v>
      </c>
      <c r="Q555" s="142">
        <v>0.45</v>
      </c>
      <c r="R555" s="142">
        <v>0.75</v>
      </c>
      <c r="S555" s="140">
        <v>3</v>
      </c>
      <c r="T555" s="142">
        <v>0.03</v>
      </c>
    </row>
    <row r="556" spans="1:20" s="1" customFormat="1" x14ac:dyDescent="0.3">
      <c r="A556" s="183" t="s">
        <v>73</v>
      </c>
      <c r="B556" s="184"/>
      <c r="C556" s="137">
        <f>SUM(C553:C555)</f>
        <v>425</v>
      </c>
      <c r="D556" s="142">
        <v>3.95</v>
      </c>
      <c r="E556" s="142">
        <v>0.38</v>
      </c>
      <c r="F556" s="142">
        <v>36.74</v>
      </c>
      <c r="G556" s="142">
        <v>174.92</v>
      </c>
      <c r="H556" s="142">
        <v>0.08</v>
      </c>
      <c r="I556" s="142">
        <v>0.08</v>
      </c>
      <c r="J556" s="142">
        <v>91.95</v>
      </c>
      <c r="K556" s="142">
        <v>100.98</v>
      </c>
      <c r="L556" s="141"/>
      <c r="M556" s="142">
        <v>78.81</v>
      </c>
      <c r="N556" s="143">
        <v>59.1</v>
      </c>
      <c r="O556" s="142">
        <v>37.590000000000003</v>
      </c>
      <c r="P556" s="142">
        <v>576.57000000000005</v>
      </c>
      <c r="Q556" s="142">
        <v>1.02</v>
      </c>
      <c r="R556" s="142">
        <v>1.0900000000000001</v>
      </c>
      <c r="S556" s="142">
        <v>3.69</v>
      </c>
      <c r="T556" s="142">
        <v>0.04</v>
      </c>
    </row>
    <row r="557" spans="1:20" s="1" customFormat="1" x14ac:dyDescent="0.3">
      <c r="A557" s="183" t="s">
        <v>50</v>
      </c>
      <c r="B557" s="184"/>
      <c r="C557" s="137">
        <f>C556+C551+C542</f>
        <v>2080</v>
      </c>
      <c r="D557" s="142">
        <v>68.11</v>
      </c>
      <c r="E557" s="142">
        <v>66.56</v>
      </c>
      <c r="F557" s="142">
        <v>242.14</v>
      </c>
      <c r="G557" s="142">
        <v>1863.82</v>
      </c>
      <c r="H557" s="142">
        <v>1.17</v>
      </c>
      <c r="I557" s="142">
        <v>1.02</v>
      </c>
      <c r="J557" s="143">
        <v>215.9</v>
      </c>
      <c r="K557" s="142">
        <v>1543.56</v>
      </c>
      <c r="L557" s="142">
        <v>5.21</v>
      </c>
      <c r="M557" s="142">
        <v>577.99</v>
      </c>
      <c r="N557" s="142">
        <v>1091.47</v>
      </c>
      <c r="O557" s="142">
        <v>339.15</v>
      </c>
      <c r="P557" s="142">
        <v>3666.91</v>
      </c>
      <c r="Q557" s="142">
        <v>17.77</v>
      </c>
      <c r="R557" s="142">
        <v>73.819999999999993</v>
      </c>
      <c r="S557" s="142">
        <v>64.13</v>
      </c>
      <c r="T557" s="142">
        <v>0.62</v>
      </c>
    </row>
    <row r="558" spans="1:20" s="1" customFormat="1" x14ac:dyDescent="0.3">
      <c r="A558" s="118"/>
      <c r="B558" s="125"/>
      <c r="C558" s="138"/>
      <c r="D558" s="119"/>
      <c r="E558" s="119"/>
      <c r="F558" s="119"/>
      <c r="G558" s="119"/>
      <c r="H558" s="119"/>
      <c r="I558" s="119"/>
      <c r="J558" s="119"/>
      <c r="K558" s="182"/>
      <c r="L558" s="182"/>
      <c r="M558" s="182"/>
      <c r="N558" s="182"/>
      <c r="O558" s="182"/>
      <c r="P558" s="182"/>
      <c r="Q558" s="182"/>
      <c r="R558" s="182"/>
      <c r="S558" s="182"/>
      <c r="T558" s="182"/>
    </row>
    <row r="559" spans="1:20" s="1" customFormat="1" x14ac:dyDescent="0.3">
      <c r="A559" s="171"/>
      <c r="B559" s="171"/>
      <c r="C559" s="171"/>
      <c r="D559" s="171"/>
      <c r="E559" s="171"/>
      <c r="F559" s="171"/>
      <c r="G559" s="171"/>
      <c r="H559" s="171"/>
      <c r="I559" s="171"/>
      <c r="J559" s="171"/>
      <c r="K559" s="171"/>
      <c r="L559" s="171"/>
      <c r="M559" s="171"/>
      <c r="N559" s="171"/>
      <c r="O559" s="171"/>
      <c r="P559" s="171"/>
      <c r="Q559" s="171"/>
      <c r="R559" s="171"/>
      <c r="S559" s="171"/>
      <c r="T559" s="171"/>
    </row>
    <row r="560" spans="1:20" s="1" customFormat="1" x14ac:dyDescent="0.3">
      <c r="A560" s="172"/>
      <c r="B560" s="172"/>
      <c r="C560" s="138"/>
      <c r="D560" s="120"/>
      <c r="E560" s="121"/>
      <c r="F560" s="119"/>
      <c r="G560" s="119"/>
      <c r="H560" s="120"/>
      <c r="I560" s="120"/>
      <c r="J560" s="120"/>
      <c r="K560" s="119"/>
      <c r="L560" s="119"/>
      <c r="M560" s="119"/>
      <c r="N560" s="119"/>
      <c r="O560" s="119"/>
      <c r="P560" s="119"/>
      <c r="Q560" s="119"/>
      <c r="R560" s="119"/>
      <c r="S560" s="119"/>
      <c r="T560" s="119"/>
    </row>
    <row r="561" spans="1:20" s="1" customFormat="1" x14ac:dyDescent="0.3">
      <c r="A561" s="173"/>
      <c r="B561" s="173"/>
      <c r="C561" s="138"/>
      <c r="D561" s="120"/>
      <c r="E561" s="119"/>
      <c r="F561" s="119"/>
      <c r="G561" s="119"/>
      <c r="H561" s="120"/>
      <c r="I561" s="120"/>
      <c r="J561" s="120"/>
      <c r="K561" s="119"/>
      <c r="L561" s="119"/>
      <c r="M561" s="119"/>
      <c r="N561" s="119"/>
      <c r="O561" s="119"/>
      <c r="P561" s="119"/>
      <c r="Q561" s="119"/>
      <c r="R561" s="119"/>
      <c r="S561" s="119"/>
      <c r="T561" s="119"/>
    </row>
    <row r="562" spans="1:20" s="1" customFormat="1" x14ac:dyDescent="0.3">
      <c r="A562" s="174" t="s">
        <v>27</v>
      </c>
      <c r="B562" s="174" t="s">
        <v>28</v>
      </c>
      <c r="C562" s="174" t="s">
        <v>511</v>
      </c>
      <c r="D562" s="181" t="s">
        <v>30</v>
      </c>
      <c r="E562" s="181"/>
      <c r="F562" s="181"/>
      <c r="G562" s="174" t="s">
        <v>512</v>
      </c>
      <c r="H562" s="181" t="s">
        <v>32</v>
      </c>
      <c r="I562" s="181"/>
      <c r="J562" s="181"/>
      <c r="K562" s="181"/>
      <c r="L562" s="181"/>
      <c r="M562" s="181" t="s">
        <v>33</v>
      </c>
      <c r="N562" s="181"/>
      <c r="O562" s="181"/>
      <c r="P562" s="181"/>
      <c r="Q562" s="181"/>
      <c r="R562" s="181"/>
      <c r="S562" s="181"/>
      <c r="T562" s="181"/>
    </row>
    <row r="563" spans="1:20" s="1" customFormat="1" x14ac:dyDescent="0.3">
      <c r="A563" s="175"/>
      <c r="B563" s="176"/>
      <c r="C563" s="175"/>
      <c r="D563" s="114" t="s">
        <v>34</v>
      </c>
      <c r="E563" s="114" t="s">
        <v>35</v>
      </c>
      <c r="F563" s="114" t="s">
        <v>36</v>
      </c>
      <c r="G563" s="175"/>
      <c r="H563" s="114" t="s">
        <v>37</v>
      </c>
      <c r="I563" s="114" t="s">
        <v>513</v>
      </c>
      <c r="J563" s="114" t="s">
        <v>514</v>
      </c>
      <c r="K563" s="114" t="s">
        <v>515</v>
      </c>
      <c r="L563" s="114" t="s">
        <v>516</v>
      </c>
      <c r="M563" s="114" t="s">
        <v>38</v>
      </c>
      <c r="N563" s="114" t="s">
        <v>39</v>
      </c>
      <c r="O563" s="114" t="s">
        <v>40</v>
      </c>
      <c r="P563" s="114" t="s">
        <v>517</v>
      </c>
      <c r="Q563" s="114" t="s">
        <v>41</v>
      </c>
      <c r="R563" s="114" t="s">
        <v>378</v>
      </c>
      <c r="S563" s="114" t="s">
        <v>377</v>
      </c>
      <c r="T563" s="114" t="s">
        <v>379</v>
      </c>
    </row>
    <row r="564" spans="1:20" s="1" customFormat="1" x14ac:dyDescent="0.3">
      <c r="A564" s="88">
        <v>1</v>
      </c>
      <c r="B564" s="124">
        <v>2</v>
      </c>
      <c r="C564" s="137">
        <v>3</v>
      </c>
      <c r="D564" s="88">
        <v>4</v>
      </c>
      <c r="E564" s="88">
        <v>5</v>
      </c>
      <c r="F564" s="88">
        <v>6</v>
      </c>
      <c r="G564" s="88">
        <v>7</v>
      </c>
      <c r="H564" s="88">
        <v>8</v>
      </c>
      <c r="I564" s="88">
        <v>9</v>
      </c>
      <c r="J564" s="88">
        <v>10</v>
      </c>
      <c r="K564" s="88">
        <v>11</v>
      </c>
      <c r="L564" s="88">
        <v>12</v>
      </c>
      <c r="M564" s="88">
        <v>13</v>
      </c>
      <c r="N564" s="88">
        <v>14</v>
      </c>
      <c r="O564" s="88">
        <v>15</v>
      </c>
      <c r="P564" s="88">
        <v>16</v>
      </c>
      <c r="Q564" s="88">
        <v>17</v>
      </c>
      <c r="R564" s="88">
        <v>18</v>
      </c>
      <c r="S564" s="88">
        <v>19</v>
      </c>
      <c r="T564" s="88">
        <v>20</v>
      </c>
    </row>
    <row r="565" spans="1:20" s="1" customFormat="1" x14ac:dyDescent="0.3">
      <c r="A565" s="180" t="s">
        <v>561</v>
      </c>
      <c r="B565" s="180"/>
      <c r="C565" s="180"/>
      <c r="D565" s="180"/>
      <c r="E565" s="180"/>
      <c r="F565" s="180"/>
      <c r="G565" s="180"/>
      <c r="H565" s="180"/>
      <c r="I565" s="180"/>
      <c r="J565" s="180"/>
      <c r="K565" s="180"/>
      <c r="L565" s="180"/>
      <c r="M565" s="180"/>
      <c r="N565" s="180"/>
      <c r="O565" s="180"/>
      <c r="P565" s="180"/>
      <c r="Q565" s="180"/>
      <c r="R565" s="180"/>
      <c r="S565" s="180"/>
      <c r="T565" s="180"/>
    </row>
    <row r="566" spans="1:20" s="1" customFormat="1" x14ac:dyDescent="0.3">
      <c r="A566" s="180" t="s">
        <v>42</v>
      </c>
      <c r="B566" s="180"/>
      <c r="C566" s="180"/>
      <c r="D566" s="180"/>
      <c r="E566" s="180"/>
      <c r="F566" s="180"/>
      <c r="G566" s="180"/>
      <c r="H566" s="180"/>
      <c r="I566" s="180"/>
      <c r="J566" s="180"/>
      <c r="K566" s="180"/>
      <c r="L566" s="180"/>
      <c r="M566" s="180"/>
      <c r="N566" s="180"/>
      <c r="O566" s="180"/>
      <c r="P566" s="180"/>
      <c r="Q566" s="180"/>
      <c r="R566" s="180"/>
      <c r="S566" s="180"/>
      <c r="T566" s="180"/>
    </row>
    <row r="567" spans="1:20" s="1" customFormat="1" x14ac:dyDescent="0.3">
      <c r="A567" s="90" t="s">
        <v>193</v>
      </c>
      <c r="B567" s="115" t="s">
        <v>43</v>
      </c>
      <c r="C567" s="137">
        <v>10</v>
      </c>
      <c r="D567" s="142">
        <v>0.08</v>
      </c>
      <c r="E567" s="142">
        <v>7.25</v>
      </c>
      <c r="F567" s="142">
        <v>0.13</v>
      </c>
      <c r="G567" s="143">
        <v>66.099999999999994</v>
      </c>
      <c r="H567" s="141"/>
      <c r="I567" s="142">
        <v>0.01</v>
      </c>
      <c r="J567" s="141"/>
      <c r="K567" s="140">
        <v>45</v>
      </c>
      <c r="L567" s="142">
        <v>0.13</v>
      </c>
      <c r="M567" s="143">
        <v>2.4</v>
      </c>
      <c r="N567" s="140">
        <v>3</v>
      </c>
      <c r="O567" s="142">
        <v>0.05</v>
      </c>
      <c r="P567" s="140">
        <v>3</v>
      </c>
      <c r="Q567" s="142">
        <v>0.02</v>
      </c>
      <c r="R567" s="143">
        <v>0.1</v>
      </c>
      <c r="S567" s="141"/>
      <c r="T567" s="141"/>
    </row>
    <row r="568" spans="1:20" s="1" customFormat="1" x14ac:dyDescent="0.3">
      <c r="A568" s="90" t="s">
        <v>194</v>
      </c>
      <c r="B568" s="115" t="s">
        <v>44</v>
      </c>
      <c r="C568" s="137">
        <v>15</v>
      </c>
      <c r="D568" s="142">
        <v>3.48</v>
      </c>
      <c r="E568" s="142">
        <v>4.43</v>
      </c>
      <c r="F568" s="141"/>
      <c r="G568" s="143">
        <v>54.6</v>
      </c>
      <c r="H568" s="142">
        <v>0.01</v>
      </c>
      <c r="I568" s="142">
        <v>0.05</v>
      </c>
      <c r="J568" s="142">
        <v>0.11</v>
      </c>
      <c r="K568" s="143">
        <v>43.2</v>
      </c>
      <c r="L568" s="142">
        <v>0.14000000000000001</v>
      </c>
      <c r="M568" s="140">
        <v>132</v>
      </c>
      <c r="N568" s="140">
        <v>75</v>
      </c>
      <c r="O568" s="142">
        <v>5.25</v>
      </c>
      <c r="P568" s="143">
        <v>13.2</v>
      </c>
      <c r="Q568" s="142">
        <v>0.15</v>
      </c>
      <c r="R568" s="142">
        <v>2.1800000000000002</v>
      </c>
      <c r="S568" s="142">
        <v>1.35</v>
      </c>
      <c r="T568" s="142">
        <v>0.01</v>
      </c>
    </row>
    <row r="569" spans="1:20" s="1" customFormat="1" x14ac:dyDescent="0.3">
      <c r="A569" s="90" t="s">
        <v>195</v>
      </c>
      <c r="B569" s="115" t="s">
        <v>75</v>
      </c>
      <c r="C569" s="137">
        <v>40</v>
      </c>
      <c r="D569" s="142">
        <v>5.08</v>
      </c>
      <c r="E569" s="143">
        <v>4.5999999999999996</v>
      </c>
      <c r="F569" s="142">
        <v>0.28000000000000003</v>
      </c>
      <c r="G569" s="143">
        <v>62.8</v>
      </c>
      <c r="H569" s="142">
        <v>0.03</v>
      </c>
      <c r="I569" s="142">
        <v>0.18</v>
      </c>
      <c r="J569" s="141"/>
      <c r="K569" s="140">
        <v>104</v>
      </c>
      <c r="L569" s="142">
        <v>0.88</v>
      </c>
      <c r="M569" s="140">
        <v>22</v>
      </c>
      <c r="N569" s="143">
        <v>76.8</v>
      </c>
      <c r="O569" s="143">
        <v>4.8</v>
      </c>
      <c r="P569" s="140">
        <v>56</v>
      </c>
      <c r="Q569" s="140">
        <v>1</v>
      </c>
      <c r="R569" s="142">
        <v>12.28</v>
      </c>
      <c r="S569" s="140">
        <v>8</v>
      </c>
      <c r="T569" s="142">
        <v>0.02</v>
      </c>
    </row>
    <row r="570" spans="1:20" s="1" customFormat="1" ht="33" x14ac:dyDescent="0.3">
      <c r="A570" s="90" t="s">
        <v>254</v>
      </c>
      <c r="B570" s="115" t="s">
        <v>641</v>
      </c>
      <c r="C570" s="137">
        <v>260</v>
      </c>
      <c r="D570" s="142">
        <v>10.72</v>
      </c>
      <c r="E570" s="143">
        <v>8.6</v>
      </c>
      <c r="F570" s="142">
        <v>49.02</v>
      </c>
      <c r="G570" s="142">
        <v>316.92</v>
      </c>
      <c r="H570" s="142">
        <v>0.28999999999999998</v>
      </c>
      <c r="I570" s="142">
        <v>0.31</v>
      </c>
      <c r="J570" s="142">
        <v>1.63</v>
      </c>
      <c r="K570" s="142">
        <v>51.12</v>
      </c>
      <c r="L570" s="142">
        <v>0.13</v>
      </c>
      <c r="M570" s="142">
        <v>164.94</v>
      </c>
      <c r="N570" s="142">
        <v>281.33</v>
      </c>
      <c r="O570" s="142">
        <v>129.66</v>
      </c>
      <c r="P570" s="142">
        <v>397.18</v>
      </c>
      <c r="Q570" s="142">
        <v>3.94</v>
      </c>
      <c r="R570" s="142">
        <v>4.49</v>
      </c>
      <c r="S570" s="143">
        <v>13.1</v>
      </c>
      <c r="T570" s="142">
        <v>0.04</v>
      </c>
    </row>
    <row r="571" spans="1:20" s="1" customFormat="1" x14ac:dyDescent="0.3">
      <c r="A571" s="90" t="s">
        <v>197</v>
      </c>
      <c r="B571" s="115" t="s">
        <v>11</v>
      </c>
      <c r="C571" s="137">
        <v>200</v>
      </c>
      <c r="D571" s="142">
        <v>0.26</v>
      </c>
      <c r="E571" s="142">
        <v>0.03</v>
      </c>
      <c r="F571" s="142">
        <v>11.26</v>
      </c>
      <c r="G571" s="142">
        <v>47.79</v>
      </c>
      <c r="H571" s="141"/>
      <c r="I571" s="142">
        <v>0.01</v>
      </c>
      <c r="J571" s="143">
        <v>2.9</v>
      </c>
      <c r="K571" s="142">
        <v>0.64</v>
      </c>
      <c r="L571" s="141"/>
      <c r="M571" s="142">
        <v>8.08</v>
      </c>
      <c r="N571" s="142">
        <v>9.7799999999999994</v>
      </c>
      <c r="O571" s="142">
        <v>5.24</v>
      </c>
      <c r="P571" s="142">
        <v>36.54</v>
      </c>
      <c r="Q571" s="143">
        <v>0.9</v>
      </c>
      <c r="R571" s="142">
        <v>0.03</v>
      </c>
      <c r="S571" s="142">
        <v>0.01</v>
      </c>
      <c r="T571" s="141"/>
    </row>
    <row r="572" spans="1:20" s="1" customFormat="1" x14ac:dyDescent="0.3">
      <c r="A572" s="116"/>
      <c r="B572" s="115" t="s">
        <v>426</v>
      </c>
      <c r="C572" s="137">
        <v>30</v>
      </c>
      <c r="D572" s="142">
        <v>2.19</v>
      </c>
      <c r="E572" s="142">
        <v>1.23</v>
      </c>
      <c r="F572" s="142">
        <v>13.85</v>
      </c>
      <c r="G572" s="142">
        <v>76.16</v>
      </c>
      <c r="H572" s="142">
        <v>0.08</v>
      </c>
      <c r="I572" s="142">
        <v>0.03</v>
      </c>
      <c r="J572" s="141"/>
      <c r="K572" s="142">
        <v>1.38</v>
      </c>
      <c r="L572" s="141"/>
      <c r="M572" s="142">
        <v>38.119999999999997</v>
      </c>
      <c r="N572" s="142">
        <v>48.41</v>
      </c>
      <c r="O572" s="142">
        <v>18.32</v>
      </c>
      <c r="P572" s="142">
        <v>36.04</v>
      </c>
      <c r="Q572" s="142">
        <v>0.83</v>
      </c>
      <c r="R572" s="142">
        <v>2.3199999999999998</v>
      </c>
      <c r="S572" s="142">
        <v>0.18</v>
      </c>
      <c r="T572" s="141"/>
    </row>
    <row r="573" spans="1:20" s="1" customFormat="1" x14ac:dyDescent="0.3">
      <c r="A573" s="90" t="s">
        <v>198</v>
      </c>
      <c r="B573" s="115" t="s">
        <v>45</v>
      </c>
      <c r="C573" s="137">
        <v>100</v>
      </c>
      <c r="D573" s="143">
        <v>0.4</v>
      </c>
      <c r="E573" s="143">
        <v>0.4</v>
      </c>
      <c r="F573" s="143">
        <v>9.8000000000000007</v>
      </c>
      <c r="G573" s="140">
        <v>47</v>
      </c>
      <c r="H573" s="142">
        <v>0.03</v>
      </c>
      <c r="I573" s="142">
        <v>0.02</v>
      </c>
      <c r="J573" s="140">
        <v>10</v>
      </c>
      <c r="K573" s="140">
        <v>5</v>
      </c>
      <c r="L573" s="141"/>
      <c r="M573" s="140">
        <v>16</v>
      </c>
      <c r="N573" s="140">
        <v>11</v>
      </c>
      <c r="O573" s="140">
        <v>9</v>
      </c>
      <c r="P573" s="140">
        <v>278</v>
      </c>
      <c r="Q573" s="143">
        <v>2.2000000000000002</v>
      </c>
      <c r="R573" s="143">
        <v>0.3</v>
      </c>
      <c r="S573" s="140">
        <v>2</v>
      </c>
      <c r="T573" s="142">
        <v>0.01</v>
      </c>
    </row>
    <row r="574" spans="1:20" s="1" customFormat="1" x14ac:dyDescent="0.3">
      <c r="A574" s="183" t="s">
        <v>46</v>
      </c>
      <c r="B574" s="184"/>
      <c r="C574" s="137">
        <f>SUM(C567:C573)</f>
        <v>655</v>
      </c>
      <c r="D574" s="142">
        <v>22.21</v>
      </c>
      <c r="E574" s="142">
        <v>26.54</v>
      </c>
      <c r="F574" s="142">
        <v>84.34</v>
      </c>
      <c r="G574" s="142">
        <v>671.37</v>
      </c>
      <c r="H574" s="142">
        <v>0.44</v>
      </c>
      <c r="I574" s="142">
        <v>0.61</v>
      </c>
      <c r="J574" s="142">
        <v>14.64</v>
      </c>
      <c r="K574" s="142">
        <v>250.34</v>
      </c>
      <c r="L574" s="142">
        <v>1.28</v>
      </c>
      <c r="M574" s="142">
        <v>383.54</v>
      </c>
      <c r="N574" s="142">
        <v>505.32</v>
      </c>
      <c r="O574" s="142">
        <v>172.32</v>
      </c>
      <c r="P574" s="142">
        <v>819.96</v>
      </c>
      <c r="Q574" s="142">
        <v>9.0399999999999991</v>
      </c>
      <c r="R574" s="143">
        <v>21.7</v>
      </c>
      <c r="S574" s="142">
        <v>24.64</v>
      </c>
      <c r="T574" s="142">
        <v>0.08</v>
      </c>
    </row>
    <row r="575" spans="1:20" s="1" customFormat="1" x14ac:dyDescent="0.3">
      <c r="A575" s="180" t="s">
        <v>13</v>
      </c>
      <c r="B575" s="180"/>
      <c r="C575" s="180"/>
      <c r="D575" s="180"/>
      <c r="E575" s="180"/>
      <c r="F575" s="180"/>
      <c r="G575" s="180"/>
      <c r="H575" s="180"/>
      <c r="I575" s="180"/>
      <c r="J575" s="180"/>
      <c r="K575" s="180"/>
      <c r="L575" s="180"/>
      <c r="M575" s="180"/>
      <c r="N575" s="180"/>
      <c r="O575" s="180"/>
      <c r="P575" s="180"/>
      <c r="Q575" s="180"/>
      <c r="R575" s="180"/>
      <c r="S575" s="180"/>
      <c r="T575" s="180"/>
    </row>
    <row r="576" spans="1:20" s="1" customFormat="1" x14ac:dyDescent="0.3">
      <c r="A576" s="90" t="s">
        <v>522</v>
      </c>
      <c r="B576" s="115" t="s">
        <v>150</v>
      </c>
      <c r="C576" s="137">
        <v>100</v>
      </c>
      <c r="D576" s="142">
        <v>1.64</v>
      </c>
      <c r="E576" s="143">
        <v>6.2</v>
      </c>
      <c r="F576" s="142">
        <v>3.59</v>
      </c>
      <c r="G576" s="142">
        <v>77.56</v>
      </c>
      <c r="H576" s="142">
        <v>0.06</v>
      </c>
      <c r="I576" s="142">
        <v>0.05</v>
      </c>
      <c r="J576" s="142">
        <v>46.15</v>
      </c>
      <c r="K576" s="142">
        <v>161.79</v>
      </c>
      <c r="L576" s="141"/>
      <c r="M576" s="142">
        <v>51.96</v>
      </c>
      <c r="N576" s="142">
        <v>42.28</v>
      </c>
      <c r="O576" s="142">
        <v>22.91</v>
      </c>
      <c r="P576" s="142">
        <v>263.85000000000002</v>
      </c>
      <c r="Q576" s="142">
        <v>1.05</v>
      </c>
      <c r="R576" s="142">
        <v>0.39</v>
      </c>
      <c r="S576" s="142">
        <v>2.54</v>
      </c>
      <c r="T576" s="142">
        <v>0.04</v>
      </c>
    </row>
    <row r="577" spans="1:20" s="1" customFormat="1" ht="33" x14ac:dyDescent="0.3">
      <c r="A577" s="89" t="s">
        <v>528</v>
      </c>
      <c r="B577" s="115" t="s">
        <v>633</v>
      </c>
      <c r="C577" s="137">
        <v>275</v>
      </c>
      <c r="D577" s="142">
        <v>6.92</v>
      </c>
      <c r="E577" s="142">
        <v>9.52</v>
      </c>
      <c r="F577" s="140">
        <v>12.3</v>
      </c>
      <c r="G577" s="142">
        <v>163.18</v>
      </c>
      <c r="H577" s="142">
        <v>0.11</v>
      </c>
      <c r="I577" s="143">
        <v>0.14000000000000001</v>
      </c>
      <c r="J577" s="142">
        <v>39.239999999999995</v>
      </c>
      <c r="K577" s="142">
        <v>333.82</v>
      </c>
      <c r="L577" s="142">
        <v>0.01</v>
      </c>
      <c r="M577" s="142">
        <v>56.339999999999996</v>
      </c>
      <c r="N577" s="142">
        <v>110.84</v>
      </c>
      <c r="O577" s="142">
        <v>33.81</v>
      </c>
      <c r="P577" s="142">
        <v>565.81999999999994</v>
      </c>
      <c r="Q577" s="142">
        <v>1.6400000000000001</v>
      </c>
      <c r="R577" s="142">
        <v>0.43</v>
      </c>
      <c r="S577" s="142">
        <v>7.7600000000000007</v>
      </c>
      <c r="T577" s="142">
        <v>0.05</v>
      </c>
    </row>
    <row r="578" spans="1:20" s="1" customFormat="1" x14ac:dyDescent="0.3">
      <c r="A578" s="90" t="s">
        <v>222</v>
      </c>
      <c r="B578" s="115" t="s">
        <v>158</v>
      </c>
      <c r="C578" s="137">
        <v>100</v>
      </c>
      <c r="D578" s="143">
        <v>18.600000000000001</v>
      </c>
      <c r="E578" s="143">
        <v>11.5</v>
      </c>
      <c r="F578" s="142">
        <v>0.79</v>
      </c>
      <c r="G578" s="142">
        <v>186.34</v>
      </c>
      <c r="H578" s="142">
        <v>0.08</v>
      </c>
      <c r="I578" s="142">
        <v>0.21</v>
      </c>
      <c r="J578" s="142">
        <v>0.19</v>
      </c>
      <c r="K578" s="142">
        <v>69.11</v>
      </c>
      <c r="L578" s="142">
        <v>0.15</v>
      </c>
      <c r="M578" s="142">
        <v>150.02000000000001</v>
      </c>
      <c r="N578" s="142">
        <v>222.64</v>
      </c>
      <c r="O578" s="142">
        <v>24.26</v>
      </c>
      <c r="P578" s="142">
        <v>219.39</v>
      </c>
      <c r="Q578" s="142">
        <v>0.81</v>
      </c>
      <c r="R578" s="142">
        <v>19.29</v>
      </c>
      <c r="S578" s="142">
        <v>3.24</v>
      </c>
      <c r="T578" s="142">
        <v>0.01</v>
      </c>
    </row>
    <row r="579" spans="1:20" s="1" customFormat="1" x14ac:dyDescent="0.3">
      <c r="A579" s="89" t="s">
        <v>530</v>
      </c>
      <c r="B579" s="115" t="s">
        <v>441</v>
      </c>
      <c r="C579" s="137">
        <v>180</v>
      </c>
      <c r="D579" s="142">
        <v>7.26</v>
      </c>
      <c r="E579" s="142">
        <v>5.59</v>
      </c>
      <c r="F579" s="142">
        <v>40.590000000000003</v>
      </c>
      <c r="G579" s="142">
        <v>243.02</v>
      </c>
      <c r="H579" s="142">
        <v>0.27</v>
      </c>
      <c r="I579" s="143">
        <v>0.1</v>
      </c>
      <c r="J579" s="143">
        <v>26.5</v>
      </c>
      <c r="K579" s="142">
        <v>97.36</v>
      </c>
      <c r="L579" s="142">
        <v>7.0000000000000007E-2</v>
      </c>
      <c r="M579" s="142">
        <v>29.64</v>
      </c>
      <c r="N579" s="142">
        <v>152.69</v>
      </c>
      <c r="O579" s="142">
        <v>57.25</v>
      </c>
      <c r="P579" s="142">
        <v>272.57</v>
      </c>
      <c r="Q579" s="142">
        <v>2.0499999999999998</v>
      </c>
      <c r="R579" s="142">
        <v>1.77</v>
      </c>
      <c r="S579" s="142">
        <v>4.01</v>
      </c>
      <c r="T579" s="142">
        <v>0.03</v>
      </c>
    </row>
    <row r="580" spans="1:20" s="1" customFormat="1" x14ac:dyDescent="0.3">
      <c r="A580" s="90" t="s">
        <v>217</v>
      </c>
      <c r="B580" s="115" t="s">
        <v>59</v>
      </c>
      <c r="C580" s="137">
        <v>200</v>
      </c>
      <c r="D580" s="142">
        <v>0.16</v>
      </c>
      <c r="E580" s="142">
        <v>0.04</v>
      </c>
      <c r="F580" s="143">
        <v>13.1</v>
      </c>
      <c r="G580" s="142">
        <v>54.29</v>
      </c>
      <c r="H580" s="142">
        <v>0.01</v>
      </c>
      <c r="I580" s="142">
        <v>0.01</v>
      </c>
      <c r="J580" s="140">
        <v>3</v>
      </c>
      <c r="K580" s="143">
        <v>3.4</v>
      </c>
      <c r="L580" s="141"/>
      <c r="M580" s="142">
        <v>7.73</v>
      </c>
      <c r="N580" s="140">
        <v>6</v>
      </c>
      <c r="O580" s="143">
        <v>5.2</v>
      </c>
      <c r="P580" s="142">
        <v>51.53</v>
      </c>
      <c r="Q580" s="142">
        <v>0.13</v>
      </c>
      <c r="R580" s="142">
        <v>0.02</v>
      </c>
      <c r="S580" s="143">
        <v>0.4</v>
      </c>
      <c r="T580" s="141"/>
    </row>
    <row r="581" spans="1:20" s="1" customFormat="1" x14ac:dyDescent="0.3">
      <c r="A581" s="116"/>
      <c r="B581" s="115" t="s">
        <v>426</v>
      </c>
      <c r="C581" s="137">
        <v>90</v>
      </c>
      <c r="D581" s="142">
        <v>6.08</v>
      </c>
      <c r="E581" s="142">
        <v>4.09</v>
      </c>
      <c r="F581" s="142">
        <v>37.76</v>
      </c>
      <c r="G581" s="142">
        <v>215.28</v>
      </c>
      <c r="H581" s="142">
        <v>0.24</v>
      </c>
      <c r="I581" s="142">
        <v>0.09</v>
      </c>
      <c r="J581" s="141"/>
      <c r="K581" s="142">
        <v>3.84</v>
      </c>
      <c r="L581" s="141"/>
      <c r="M581" s="142">
        <v>123.34</v>
      </c>
      <c r="N581" s="142">
        <v>137.57</v>
      </c>
      <c r="O581" s="142">
        <v>57.76</v>
      </c>
      <c r="P581" s="142">
        <v>101.16</v>
      </c>
      <c r="Q581" s="143">
        <v>2.4</v>
      </c>
      <c r="R581" s="142">
        <v>7.12</v>
      </c>
      <c r="S581" s="142">
        <v>0.57999999999999996</v>
      </c>
      <c r="T581" s="141"/>
    </row>
    <row r="582" spans="1:20" s="1" customFormat="1" x14ac:dyDescent="0.3">
      <c r="A582" s="90" t="s">
        <v>198</v>
      </c>
      <c r="B582" s="115" t="s">
        <v>51</v>
      </c>
      <c r="C582" s="137">
        <v>100</v>
      </c>
      <c r="D582" s="143">
        <v>0.4</v>
      </c>
      <c r="E582" s="143">
        <v>0.3</v>
      </c>
      <c r="F582" s="143">
        <v>10.3</v>
      </c>
      <c r="G582" s="140">
        <v>47</v>
      </c>
      <c r="H582" s="142">
        <v>0.02</v>
      </c>
      <c r="I582" s="142">
        <v>0.03</v>
      </c>
      <c r="J582" s="140">
        <v>5</v>
      </c>
      <c r="K582" s="140">
        <v>2</v>
      </c>
      <c r="L582" s="141"/>
      <c r="M582" s="140">
        <v>19</v>
      </c>
      <c r="N582" s="140">
        <v>16</v>
      </c>
      <c r="O582" s="140">
        <v>12</v>
      </c>
      <c r="P582" s="140">
        <v>155</v>
      </c>
      <c r="Q582" s="143">
        <v>2.2999999999999998</v>
      </c>
      <c r="R582" s="143">
        <v>0.1</v>
      </c>
      <c r="S582" s="140">
        <v>1</v>
      </c>
      <c r="T582" s="142">
        <v>0.01</v>
      </c>
    </row>
    <row r="583" spans="1:20" s="1" customFormat="1" x14ac:dyDescent="0.3">
      <c r="A583" s="183" t="s">
        <v>49</v>
      </c>
      <c r="B583" s="184"/>
      <c r="C583" s="137">
        <f>SUM(C576:C582)</f>
        <v>1045</v>
      </c>
      <c r="D583" s="142">
        <v>41.06</v>
      </c>
      <c r="E583" s="142">
        <v>37.24</v>
      </c>
      <c r="F583" s="142">
        <v>118.43</v>
      </c>
      <c r="G583" s="142">
        <v>986.67</v>
      </c>
      <c r="H583" s="142">
        <v>0.79</v>
      </c>
      <c r="I583" s="142">
        <v>0.63</v>
      </c>
      <c r="J583" s="142">
        <v>120.08</v>
      </c>
      <c r="K583" s="142">
        <v>671.32</v>
      </c>
      <c r="L583" s="142">
        <v>0.23</v>
      </c>
      <c r="M583" s="142">
        <v>438.03</v>
      </c>
      <c r="N583" s="142">
        <v>688.02</v>
      </c>
      <c r="O583" s="142">
        <v>213.19</v>
      </c>
      <c r="P583" s="142">
        <v>1629.32</v>
      </c>
      <c r="Q583" s="142">
        <v>10.38</v>
      </c>
      <c r="R583" s="142">
        <v>29.12</v>
      </c>
      <c r="S583" s="142">
        <v>19.53</v>
      </c>
      <c r="T583" s="142">
        <v>0.14000000000000001</v>
      </c>
    </row>
    <row r="584" spans="1:20" s="1" customFormat="1" x14ac:dyDescent="0.3">
      <c r="A584" s="180" t="s">
        <v>14</v>
      </c>
      <c r="B584" s="180"/>
      <c r="C584" s="180"/>
      <c r="D584" s="180"/>
      <c r="E584" s="180"/>
      <c r="F584" s="180"/>
      <c r="G584" s="180"/>
      <c r="H584" s="180"/>
      <c r="I584" s="180"/>
      <c r="J584" s="180"/>
      <c r="K584" s="180"/>
      <c r="L584" s="180"/>
      <c r="M584" s="180"/>
      <c r="N584" s="180"/>
      <c r="O584" s="180"/>
      <c r="P584" s="180"/>
      <c r="Q584" s="180"/>
      <c r="R584" s="180"/>
      <c r="S584" s="180"/>
      <c r="T584" s="180"/>
    </row>
    <row r="585" spans="1:20" s="1" customFormat="1" x14ac:dyDescent="0.3">
      <c r="A585" s="117"/>
      <c r="B585" s="115" t="s">
        <v>572</v>
      </c>
      <c r="C585" s="137">
        <v>50</v>
      </c>
      <c r="D585" s="142">
        <v>5.04</v>
      </c>
      <c r="E585" s="142">
        <v>8.91</v>
      </c>
      <c r="F585" s="143">
        <v>22.9</v>
      </c>
      <c r="G585" s="142">
        <v>192.81</v>
      </c>
      <c r="H585" s="142">
        <v>0.13</v>
      </c>
      <c r="I585" s="142">
        <v>0.09</v>
      </c>
      <c r="J585" s="142">
        <v>0.15</v>
      </c>
      <c r="K585" s="142">
        <v>39.590000000000003</v>
      </c>
      <c r="L585" s="142">
        <v>0.03</v>
      </c>
      <c r="M585" s="142">
        <v>45.16</v>
      </c>
      <c r="N585" s="142">
        <v>97.63</v>
      </c>
      <c r="O585" s="142">
        <v>17.73</v>
      </c>
      <c r="P585" s="142">
        <v>81.92</v>
      </c>
      <c r="Q585" s="142">
        <v>1.27</v>
      </c>
      <c r="R585" s="142">
        <v>1.86</v>
      </c>
      <c r="S585" s="142">
        <v>3.33</v>
      </c>
      <c r="T585" s="142">
        <v>0.01</v>
      </c>
    </row>
    <row r="586" spans="1:20" s="1" customFormat="1" x14ac:dyDescent="0.3">
      <c r="A586" s="116"/>
      <c r="B586" s="115" t="s">
        <v>176</v>
      </c>
      <c r="C586" s="137">
        <v>200</v>
      </c>
      <c r="D586" s="143">
        <v>5.8</v>
      </c>
      <c r="E586" s="140">
        <v>5</v>
      </c>
      <c r="F586" s="143">
        <v>8.1999999999999993</v>
      </c>
      <c r="G586" s="140">
        <v>106</v>
      </c>
      <c r="H586" s="142">
        <v>0.06</v>
      </c>
      <c r="I586" s="142">
        <v>0.26</v>
      </c>
      <c r="J586" s="143">
        <v>1.6</v>
      </c>
      <c r="K586" s="140">
        <v>44</v>
      </c>
      <c r="L586" s="142">
        <v>0.06</v>
      </c>
      <c r="M586" s="140">
        <v>236</v>
      </c>
      <c r="N586" s="140">
        <v>192</v>
      </c>
      <c r="O586" s="140">
        <v>32</v>
      </c>
      <c r="P586" s="140">
        <v>288</v>
      </c>
      <c r="Q586" s="143">
        <v>0.2</v>
      </c>
      <c r="R586" s="140">
        <v>4</v>
      </c>
      <c r="S586" s="140">
        <v>18</v>
      </c>
      <c r="T586" s="142">
        <v>0.04</v>
      </c>
    </row>
    <row r="587" spans="1:20" s="1" customFormat="1" x14ac:dyDescent="0.3">
      <c r="A587" s="89" t="s">
        <v>198</v>
      </c>
      <c r="B587" s="115" t="s">
        <v>101</v>
      </c>
      <c r="C587" s="137">
        <v>100</v>
      </c>
      <c r="D587" s="143">
        <v>0.8</v>
      </c>
      <c r="E587" s="143">
        <v>0.4</v>
      </c>
      <c r="F587" s="143">
        <v>8.1</v>
      </c>
      <c r="G587" s="140">
        <v>47</v>
      </c>
      <c r="H587" s="142">
        <v>0.02</v>
      </c>
      <c r="I587" s="142">
        <v>0.04</v>
      </c>
      <c r="J587" s="140">
        <v>180</v>
      </c>
      <c r="K587" s="140">
        <v>15</v>
      </c>
      <c r="L587" s="141"/>
      <c r="M587" s="140">
        <v>40</v>
      </c>
      <c r="N587" s="140">
        <v>34</v>
      </c>
      <c r="O587" s="140">
        <v>25</v>
      </c>
      <c r="P587" s="140">
        <v>300</v>
      </c>
      <c r="Q587" s="143">
        <v>0.8</v>
      </c>
      <c r="R587" s="143">
        <v>0.2</v>
      </c>
      <c r="S587" s="140">
        <v>2</v>
      </c>
      <c r="T587" s="142">
        <v>0.01</v>
      </c>
    </row>
    <row r="588" spans="1:20" s="1" customFormat="1" x14ac:dyDescent="0.3">
      <c r="A588" s="183" t="s">
        <v>73</v>
      </c>
      <c r="B588" s="184"/>
      <c r="C588" s="137">
        <f>SUM(C585:C587)</f>
        <v>350</v>
      </c>
      <c r="D588" s="142">
        <v>11.64</v>
      </c>
      <c r="E588" s="142">
        <v>14.31</v>
      </c>
      <c r="F588" s="143">
        <v>39.200000000000003</v>
      </c>
      <c r="G588" s="142">
        <v>345.81</v>
      </c>
      <c r="H588" s="142">
        <v>0.21</v>
      </c>
      <c r="I588" s="142">
        <v>0.39</v>
      </c>
      <c r="J588" s="142">
        <v>181.75</v>
      </c>
      <c r="K588" s="142">
        <v>98.59</v>
      </c>
      <c r="L588" s="142">
        <v>0.09</v>
      </c>
      <c r="M588" s="142">
        <v>321.16000000000003</v>
      </c>
      <c r="N588" s="142">
        <v>323.63</v>
      </c>
      <c r="O588" s="142">
        <v>74.73</v>
      </c>
      <c r="P588" s="142">
        <v>669.92</v>
      </c>
      <c r="Q588" s="142">
        <v>2.27</v>
      </c>
      <c r="R588" s="142">
        <v>6.06</v>
      </c>
      <c r="S588" s="142">
        <v>23.33</v>
      </c>
      <c r="T588" s="142">
        <v>0.06</v>
      </c>
    </row>
    <row r="589" spans="1:20" s="1" customFormat="1" x14ac:dyDescent="0.3">
      <c r="A589" s="183" t="s">
        <v>50</v>
      </c>
      <c r="B589" s="184"/>
      <c r="C589" s="137">
        <f>C588+C583+C574</f>
        <v>2050</v>
      </c>
      <c r="D589" s="142">
        <v>74.91</v>
      </c>
      <c r="E589" s="142">
        <v>78.09</v>
      </c>
      <c r="F589" s="142">
        <v>241.97</v>
      </c>
      <c r="G589" s="142">
        <v>2003.85</v>
      </c>
      <c r="H589" s="142">
        <v>1.44</v>
      </c>
      <c r="I589" s="142">
        <v>1.63</v>
      </c>
      <c r="J589" s="142">
        <v>316.47000000000003</v>
      </c>
      <c r="K589" s="142">
        <v>1020.25</v>
      </c>
      <c r="L589" s="143">
        <v>1.6</v>
      </c>
      <c r="M589" s="142">
        <v>1142.73</v>
      </c>
      <c r="N589" s="142">
        <v>1516.97</v>
      </c>
      <c r="O589" s="142">
        <v>460.24</v>
      </c>
      <c r="P589" s="143">
        <v>3119.2</v>
      </c>
      <c r="Q589" s="142">
        <v>21.69</v>
      </c>
      <c r="R589" s="142">
        <v>56.88</v>
      </c>
      <c r="S589" s="143">
        <v>67.5</v>
      </c>
      <c r="T589" s="142">
        <v>0.28000000000000003</v>
      </c>
    </row>
    <row r="590" spans="1:20" s="1" customFormat="1" x14ac:dyDescent="0.3">
      <c r="A590" s="118"/>
      <c r="B590" s="125"/>
      <c r="C590" s="138"/>
      <c r="D590" s="119"/>
      <c r="E590" s="119"/>
      <c r="F590" s="119"/>
      <c r="G590" s="119"/>
      <c r="H590" s="119"/>
      <c r="I590" s="119"/>
      <c r="J590" s="119"/>
      <c r="K590" s="182"/>
      <c r="L590" s="182"/>
      <c r="M590" s="182"/>
      <c r="N590" s="182"/>
      <c r="O590" s="182"/>
      <c r="P590" s="182"/>
      <c r="Q590" s="182"/>
      <c r="R590" s="182"/>
      <c r="S590" s="182"/>
      <c r="T590" s="182"/>
    </row>
    <row r="591" spans="1:20" s="1" customFormat="1" x14ac:dyDescent="0.3">
      <c r="A591" s="171"/>
      <c r="B591" s="171"/>
      <c r="C591" s="171"/>
      <c r="D591" s="171"/>
      <c r="E591" s="171"/>
      <c r="F591" s="171"/>
      <c r="G591" s="171"/>
      <c r="H591" s="171"/>
      <c r="I591" s="171"/>
      <c r="J591" s="171"/>
      <c r="K591" s="171"/>
      <c r="L591" s="171"/>
      <c r="M591" s="171"/>
      <c r="N591" s="171"/>
      <c r="O591" s="171"/>
      <c r="P591" s="171"/>
      <c r="Q591" s="171"/>
      <c r="R591" s="171"/>
      <c r="S591" s="171"/>
      <c r="T591" s="171"/>
    </row>
    <row r="592" spans="1:20" s="1" customFormat="1" x14ac:dyDescent="0.3">
      <c r="A592" s="172"/>
      <c r="B592" s="172"/>
      <c r="C592" s="138"/>
      <c r="D592" s="120"/>
      <c r="E592" s="121"/>
      <c r="F592" s="119"/>
      <c r="G592" s="119"/>
      <c r="H592" s="120"/>
      <c r="I592" s="120"/>
      <c r="J592" s="120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</row>
    <row r="593" spans="1:20" s="1" customFormat="1" x14ac:dyDescent="0.3">
      <c r="A593" s="173"/>
      <c r="B593" s="173"/>
      <c r="C593" s="138"/>
      <c r="D593" s="120"/>
      <c r="E593" s="119"/>
      <c r="F593" s="119"/>
      <c r="G593" s="119"/>
      <c r="H593" s="120"/>
      <c r="I593" s="120"/>
      <c r="J593" s="120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</row>
    <row r="594" spans="1:20" s="1" customFormat="1" x14ac:dyDescent="0.3">
      <c r="A594" s="174" t="s">
        <v>27</v>
      </c>
      <c r="B594" s="174" t="s">
        <v>28</v>
      </c>
      <c r="C594" s="174" t="s">
        <v>511</v>
      </c>
      <c r="D594" s="181" t="s">
        <v>30</v>
      </c>
      <c r="E594" s="181"/>
      <c r="F594" s="181"/>
      <c r="G594" s="174" t="s">
        <v>512</v>
      </c>
      <c r="H594" s="181" t="s">
        <v>32</v>
      </c>
      <c r="I594" s="181"/>
      <c r="J594" s="181"/>
      <c r="K594" s="181"/>
      <c r="L594" s="181"/>
      <c r="M594" s="181" t="s">
        <v>33</v>
      </c>
      <c r="N594" s="181"/>
      <c r="O594" s="181"/>
      <c r="P594" s="181"/>
      <c r="Q594" s="181"/>
      <c r="R594" s="181"/>
      <c r="S594" s="181"/>
      <c r="T594" s="181"/>
    </row>
    <row r="595" spans="1:20" s="1" customFormat="1" x14ac:dyDescent="0.3">
      <c r="A595" s="175"/>
      <c r="B595" s="176"/>
      <c r="C595" s="175"/>
      <c r="D595" s="114" t="s">
        <v>34</v>
      </c>
      <c r="E595" s="114" t="s">
        <v>35</v>
      </c>
      <c r="F595" s="114" t="s">
        <v>36</v>
      </c>
      <c r="G595" s="175"/>
      <c r="H595" s="114" t="s">
        <v>37</v>
      </c>
      <c r="I595" s="114" t="s">
        <v>513</v>
      </c>
      <c r="J595" s="114" t="s">
        <v>514</v>
      </c>
      <c r="K595" s="114" t="s">
        <v>515</v>
      </c>
      <c r="L595" s="114" t="s">
        <v>516</v>
      </c>
      <c r="M595" s="114" t="s">
        <v>38</v>
      </c>
      <c r="N595" s="114" t="s">
        <v>39</v>
      </c>
      <c r="O595" s="114" t="s">
        <v>40</v>
      </c>
      <c r="P595" s="114" t="s">
        <v>517</v>
      </c>
      <c r="Q595" s="114" t="s">
        <v>41</v>
      </c>
      <c r="R595" s="114" t="s">
        <v>378</v>
      </c>
      <c r="S595" s="114" t="s">
        <v>377</v>
      </c>
      <c r="T595" s="114" t="s">
        <v>379</v>
      </c>
    </row>
    <row r="596" spans="1:20" s="1" customFormat="1" x14ac:dyDescent="0.3">
      <c r="A596" s="88">
        <v>1</v>
      </c>
      <c r="B596" s="124">
        <v>2</v>
      </c>
      <c r="C596" s="137">
        <v>3</v>
      </c>
      <c r="D596" s="88">
        <v>4</v>
      </c>
      <c r="E596" s="88">
        <v>5</v>
      </c>
      <c r="F596" s="88">
        <v>6</v>
      </c>
      <c r="G596" s="88">
        <v>7</v>
      </c>
      <c r="H596" s="88">
        <v>8</v>
      </c>
      <c r="I596" s="88">
        <v>9</v>
      </c>
      <c r="J596" s="88">
        <v>10</v>
      </c>
      <c r="K596" s="88">
        <v>11</v>
      </c>
      <c r="L596" s="88">
        <v>12</v>
      </c>
      <c r="M596" s="88">
        <v>13</v>
      </c>
      <c r="N596" s="88">
        <v>14</v>
      </c>
      <c r="O596" s="88">
        <v>15</v>
      </c>
      <c r="P596" s="88">
        <v>16</v>
      </c>
      <c r="Q596" s="88">
        <v>17</v>
      </c>
      <c r="R596" s="88">
        <v>18</v>
      </c>
      <c r="S596" s="88">
        <v>19</v>
      </c>
      <c r="T596" s="88">
        <v>20</v>
      </c>
    </row>
    <row r="597" spans="1:20" s="1" customFormat="1" x14ac:dyDescent="0.3">
      <c r="A597" s="180" t="s">
        <v>562</v>
      </c>
      <c r="B597" s="180"/>
      <c r="C597" s="180"/>
      <c r="D597" s="180"/>
      <c r="E597" s="180"/>
      <c r="F597" s="180"/>
      <c r="G597" s="180"/>
      <c r="H597" s="180"/>
      <c r="I597" s="180"/>
      <c r="J597" s="180"/>
      <c r="K597" s="180"/>
      <c r="L597" s="180"/>
      <c r="M597" s="180"/>
      <c r="N597" s="180"/>
      <c r="O597" s="180"/>
      <c r="P597" s="180"/>
      <c r="Q597" s="180"/>
      <c r="R597" s="180"/>
      <c r="S597" s="180"/>
      <c r="T597" s="180"/>
    </row>
    <row r="598" spans="1:20" s="1" customFormat="1" x14ac:dyDescent="0.3">
      <c r="A598" s="180" t="s">
        <v>42</v>
      </c>
      <c r="B598" s="180"/>
      <c r="C598" s="180"/>
      <c r="D598" s="180"/>
      <c r="E598" s="180"/>
      <c r="F598" s="180"/>
      <c r="G598" s="180"/>
      <c r="H598" s="180"/>
      <c r="I598" s="180"/>
      <c r="J598" s="180"/>
      <c r="K598" s="180"/>
      <c r="L598" s="180"/>
      <c r="M598" s="180"/>
      <c r="N598" s="180"/>
      <c r="O598" s="180"/>
      <c r="P598" s="180"/>
      <c r="Q598" s="180"/>
      <c r="R598" s="180"/>
      <c r="S598" s="180"/>
      <c r="T598" s="180"/>
    </row>
    <row r="599" spans="1:20" s="1" customFormat="1" x14ac:dyDescent="0.3">
      <c r="A599" s="90" t="s">
        <v>193</v>
      </c>
      <c r="B599" s="115" t="s">
        <v>43</v>
      </c>
      <c r="C599" s="137">
        <v>10</v>
      </c>
      <c r="D599" s="142">
        <v>0.08</v>
      </c>
      <c r="E599" s="142">
        <v>7.25</v>
      </c>
      <c r="F599" s="142">
        <v>0.13</v>
      </c>
      <c r="G599" s="143">
        <v>66.099999999999994</v>
      </c>
      <c r="H599" s="141"/>
      <c r="I599" s="142">
        <v>0.01</v>
      </c>
      <c r="J599" s="141"/>
      <c r="K599" s="140">
        <v>45</v>
      </c>
      <c r="L599" s="142">
        <v>0.13</v>
      </c>
      <c r="M599" s="143">
        <v>2.4</v>
      </c>
      <c r="N599" s="140">
        <v>3</v>
      </c>
      <c r="O599" s="142">
        <v>0.05</v>
      </c>
      <c r="P599" s="140">
        <v>3</v>
      </c>
      <c r="Q599" s="142">
        <v>0.02</v>
      </c>
      <c r="R599" s="143">
        <v>0.1</v>
      </c>
      <c r="S599" s="141"/>
      <c r="T599" s="141"/>
    </row>
    <row r="600" spans="1:20" s="1" customFormat="1" x14ac:dyDescent="0.3">
      <c r="A600" s="89" t="s">
        <v>551</v>
      </c>
      <c r="B600" s="115" t="s">
        <v>642</v>
      </c>
      <c r="C600" s="137">
        <v>105</v>
      </c>
      <c r="D600" s="142">
        <v>14.61</v>
      </c>
      <c r="E600" s="142">
        <v>11.07</v>
      </c>
      <c r="F600" s="142">
        <v>9.0500000000000007</v>
      </c>
      <c r="G600" s="142">
        <v>194.77999999999997</v>
      </c>
      <c r="H600" s="142">
        <v>0.31</v>
      </c>
      <c r="I600" s="142">
        <v>0.17</v>
      </c>
      <c r="J600" s="143">
        <v>9.1</v>
      </c>
      <c r="K600" s="143">
        <v>23.7</v>
      </c>
      <c r="L600" s="141">
        <v>7.0000000000000007E-2</v>
      </c>
      <c r="M600" s="142">
        <v>16.170000000000002</v>
      </c>
      <c r="N600" s="142">
        <v>177.07</v>
      </c>
      <c r="O600" s="142">
        <v>31.82</v>
      </c>
      <c r="P600" s="143">
        <v>487.3</v>
      </c>
      <c r="Q600" s="142">
        <v>1.72</v>
      </c>
      <c r="R600" s="142">
        <v>13.22</v>
      </c>
      <c r="S600" s="143">
        <v>5.4</v>
      </c>
      <c r="T600" s="142">
        <v>0.06</v>
      </c>
    </row>
    <row r="601" spans="1:20" s="1" customFormat="1" x14ac:dyDescent="0.3">
      <c r="A601" s="90" t="s">
        <v>201</v>
      </c>
      <c r="B601" s="115" t="s">
        <v>47</v>
      </c>
      <c r="C601" s="137">
        <v>180</v>
      </c>
      <c r="D601" s="142">
        <v>8.36</v>
      </c>
      <c r="E601" s="143">
        <v>5.8</v>
      </c>
      <c r="F601" s="142">
        <v>37.75</v>
      </c>
      <c r="G601" s="142">
        <v>236.33</v>
      </c>
      <c r="H601" s="142">
        <v>0.28000000000000003</v>
      </c>
      <c r="I601" s="142">
        <v>0.14000000000000001</v>
      </c>
      <c r="J601" s="141"/>
      <c r="K601" s="142">
        <v>23.82</v>
      </c>
      <c r="L601" s="142">
        <v>7.0000000000000007E-2</v>
      </c>
      <c r="M601" s="142">
        <v>15.14</v>
      </c>
      <c r="N601" s="142">
        <v>198.33</v>
      </c>
      <c r="O601" s="142">
        <v>132.07</v>
      </c>
      <c r="P601" s="142">
        <v>252.32</v>
      </c>
      <c r="Q601" s="142">
        <v>4.4400000000000004</v>
      </c>
      <c r="R601" s="142">
        <v>3.81</v>
      </c>
      <c r="S601" s="142">
        <v>2.1800000000000002</v>
      </c>
      <c r="T601" s="142">
        <v>0.02</v>
      </c>
    </row>
    <row r="602" spans="1:20" s="1" customFormat="1" x14ac:dyDescent="0.3">
      <c r="A602" s="89" t="s">
        <v>413</v>
      </c>
      <c r="B602" s="115" t="s">
        <v>55</v>
      </c>
      <c r="C602" s="137">
        <v>200</v>
      </c>
      <c r="D602" s="142">
        <v>0.25</v>
      </c>
      <c r="E602" s="142">
        <v>0.06</v>
      </c>
      <c r="F602" s="142">
        <v>11.62</v>
      </c>
      <c r="G602" s="142">
        <v>48.63</v>
      </c>
      <c r="H602" s="141"/>
      <c r="I602" s="142">
        <v>0.01</v>
      </c>
      <c r="J602" s="142">
        <v>1.1499999999999999</v>
      </c>
      <c r="K602" s="142">
        <v>1.06</v>
      </c>
      <c r="L602" s="141"/>
      <c r="M602" s="142">
        <v>7.03</v>
      </c>
      <c r="N602" s="142">
        <v>9.36</v>
      </c>
      <c r="O602" s="142">
        <v>4.8899999999999997</v>
      </c>
      <c r="P602" s="142">
        <v>31.43</v>
      </c>
      <c r="Q602" s="142">
        <v>0.88</v>
      </c>
      <c r="R602" s="141"/>
      <c r="S602" s="141"/>
      <c r="T602" s="141"/>
    </row>
    <row r="603" spans="1:20" s="1" customFormat="1" x14ac:dyDescent="0.3">
      <c r="A603" s="116"/>
      <c r="B603" s="115" t="s">
        <v>426</v>
      </c>
      <c r="C603" s="137">
        <v>30</v>
      </c>
      <c r="D603" s="142">
        <v>2.19</v>
      </c>
      <c r="E603" s="142">
        <v>1.23</v>
      </c>
      <c r="F603" s="142">
        <v>13.85</v>
      </c>
      <c r="G603" s="142">
        <v>76.16</v>
      </c>
      <c r="H603" s="142">
        <v>0.08</v>
      </c>
      <c r="I603" s="142">
        <v>0.03</v>
      </c>
      <c r="J603" s="141"/>
      <c r="K603" s="142">
        <v>1.38</v>
      </c>
      <c r="L603" s="141"/>
      <c r="M603" s="142">
        <v>38.119999999999997</v>
      </c>
      <c r="N603" s="142">
        <v>48.41</v>
      </c>
      <c r="O603" s="142">
        <v>18.32</v>
      </c>
      <c r="P603" s="142">
        <v>36.04</v>
      </c>
      <c r="Q603" s="142">
        <v>0.83</v>
      </c>
      <c r="R603" s="142">
        <v>2.3199999999999998</v>
      </c>
      <c r="S603" s="142">
        <v>0.18</v>
      </c>
      <c r="T603" s="141"/>
    </row>
    <row r="604" spans="1:20" s="1" customFormat="1" x14ac:dyDescent="0.3">
      <c r="A604" s="90" t="s">
        <v>198</v>
      </c>
      <c r="B604" s="115" t="s">
        <v>51</v>
      </c>
      <c r="C604" s="137">
        <v>100</v>
      </c>
      <c r="D604" s="143">
        <v>0.4</v>
      </c>
      <c r="E604" s="143">
        <v>0.3</v>
      </c>
      <c r="F604" s="143">
        <v>10.3</v>
      </c>
      <c r="G604" s="140">
        <v>47</v>
      </c>
      <c r="H604" s="142">
        <v>0.02</v>
      </c>
      <c r="I604" s="142">
        <v>0.03</v>
      </c>
      <c r="J604" s="140">
        <v>5</v>
      </c>
      <c r="K604" s="140">
        <v>2</v>
      </c>
      <c r="L604" s="141"/>
      <c r="M604" s="140">
        <v>19</v>
      </c>
      <c r="N604" s="140">
        <v>16</v>
      </c>
      <c r="O604" s="140">
        <v>12</v>
      </c>
      <c r="P604" s="140">
        <v>155</v>
      </c>
      <c r="Q604" s="143">
        <v>2.2999999999999998</v>
      </c>
      <c r="R604" s="143">
        <v>0.1</v>
      </c>
      <c r="S604" s="140">
        <v>1</v>
      </c>
      <c r="T604" s="142">
        <v>0.01</v>
      </c>
    </row>
    <row r="605" spans="1:20" s="1" customFormat="1" x14ac:dyDescent="0.3">
      <c r="A605" s="183" t="s">
        <v>46</v>
      </c>
      <c r="B605" s="184"/>
      <c r="C605" s="137">
        <f>SUM(C599:C604)</f>
        <v>625</v>
      </c>
      <c r="D605" s="142">
        <v>25.89</v>
      </c>
      <c r="E605" s="142">
        <v>25.71</v>
      </c>
      <c r="F605" s="143">
        <v>82.7</v>
      </c>
      <c r="G605" s="140">
        <v>669</v>
      </c>
      <c r="H605" s="142">
        <v>0.69</v>
      </c>
      <c r="I605" s="142">
        <v>0.39</v>
      </c>
      <c r="J605" s="142">
        <v>15.25</v>
      </c>
      <c r="K605" s="142">
        <v>96.96</v>
      </c>
      <c r="L605" s="142">
        <v>0.27</v>
      </c>
      <c r="M605" s="142">
        <v>97.86</v>
      </c>
      <c r="N605" s="142">
        <v>452.17</v>
      </c>
      <c r="O605" s="142">
        <v>199.15</v>
      </c>
      <c r="P605" s="142">
        <v>965.09</v>
      </c>
      <c r="Q605" s="142">
        <v>10.19</v>
      </c>
      <c r="R605" s="142">
        <v>19.55</v>
      </c>
      <c r="S605" s="142">
        <v>8.76</v>
      </c>
      <c r="T605" s="142">
        <v>0.09</v>
      </c>
    </row>
    <row r="606" spans="1:20" s="1" customFormat="1" x14ac:dyDescent="0.3">
      <c r="A606" s="180" t="s">
        <v>13</v>
      </c>
      <c r="B606" s="180"/>
      <c r="C606" s="180"/>
      <c r="D606" s="180"/>
      <c r="E606" s="180"/>
      <c r="F606" s="180"/>
      <c r="G606" s="180"/>
      <c r="H606" s="180"/>
      <c r="I606" s="180"/>
      <c r="J606" s="180"/>
      <c r="K606" s="180"/>
      <c r="L606" s="180"/>
      <c r="M606" s="180"/>
      <c r="N606" s="180"/>
      <c r="O606" s="180"/>
      <c r="P606" s="180"/>
      <c r="Q606" s="180"/>
      <c r="R606" s="180"/>
      <c r="S606" s="180"/>
      <c r="T606" s="180"/>
    </row>
    <row r="607" spans="1:20" s="1" customFormat="1" x14ac:dyDescent="0.3">
      <c r="A607" s="90" t="s">
        <v>251</v>
      </c>
      <c r="B607" s="115" t="s">
        <v>178</v>
      </c>
      <c r="C607" s="137">
        <v>100</v>
      </c>
      <c r="D607" s="143">
        <v>2.1</v>
      </c>
      <c r="E607" s="142">
        <v>5.18</v>
      </c>
      <c r="F607" s="142">
        <v>7.77</v>
      </c>
      <c r="G607" s="142">
        <v>86.35</v>
      </c>
      <c r="H607" s="142">
        <v>0.06</v>
      </c>
      <c r="I607" s="142">
        <v>0.06</v>
      </c>
      <c r="J607" s="142">
        <v>26.85</v>
      </c>
      <c r="K607" s="143">
        <v>276.5</v>
      </c>
      <c r="L607" s="141"/>
      <c r="M607" s="142">
        <v>39.42</v>
      </c>
      <c r="N607" s="142">
        <v>46.16</v>
      </c>
      <c r="O607" s="142">
        <v>20.440000000000001</v>
      </c>
      <c r="P607" s="143">
        <v>218.1</v>
      </c>
      <c r="Q607" s="142">
        <v>0.69</v>
      </c>
      <c r="R607" s="142">
        <v>0.59</v>
      </c>
      <c r="S607" s="142">
        <v>2.57</v>
      </c>
      <c r="T607" s="142">
        <v>0.02</v>
      </c>
    </row>
    <row r="608" spans="1:20" s="1" customFormat="1" x14ac:dyDescent="0.3">
      <c r="A608" s="91" t="s">
        <v>416</v>
      </c>
      <c r="B608" s="115" t="s">
        <v>625</v>
      </c>
      <c r="C608" s="137">
        <v>265</v>
      </c>
      <c r="D608" s="142">
        <v>6.62</v>
      </c>
      <c r="E608" s="142">
        <v>8.9499999999999993</v>
      </c>
      <c r="F608" s="142">
        <v>17.88</v>
      </c>
      <c r="G608" s="142">
        <v>178.71</v>
      </c>
      <c r="H608" s="143">
        <v>0.1</v>
      </c>
      <c r="I608" s="142">
        <v>0.09</v>
      </c>
      <c r="J608" s="142">
        <v>12.95</v>
      </c>
      <c r="K608" s="142">
        <v>219.65</v>
      </c>
      <c r="L608" s="141"/>
      <c r="M608" s="142">
        <v>17.57</v>
      </c>
      <c r="N608" s="142">
        <v>99.83</v>
      </c>
      <c r="O608" s="142">
        <v>27.44</v>
      </c>
      <c r="P608" s="142">
        <v>408.44</v>
      </c>
      <c r="Q608" s="142">
        <v>1.1599999999999999</v>
      </c>
      <c r="R608" s="142">
        <v>7.14</v>
      </c>
      <c r="S608" s="142">
        <v>5.19</v>
      </c>
      <c r="T608" s="142">
        <v>0.06</v>
      </c>
    </row>
    <row r="609" spans="1:20" s="1" customFormat="1" x14ac:dyDescent="0.3">
      <c r="A609" s="89" t="s">
        <v>519</v>
      </c>
      <c r="B609" s="115" t="s">
        <v>504</v>
      </c>
      <c r="C609" s="137">
        <v>100</v>
      </c>
      <c r="D609" s="142">
        <v>16.47</v>
      </c>
      <c r="E609" s="142">
        <v>16.71</v>
      </c>
      <c r="F609" s="142">
        <v>2.66</v>
      </c>
      <c r="G609" s="143">
        <v>227.8</v>
      </c>
      <c r="H609" s="142">
        <v>0.08</v>
      </c>
      <c r="I609" s="142">
        <v>0.15</v>
      </c>
      <c r="J609" s="140">
        <v>12</v>
      </c>
      <c r="K609" s="142">
        <v>178.52</v>
      </c>
      <c r="L609" s="141"/>
      <c r="M609" s="143">
        <v>18.7</v>
      </c>
      <c r="N609" s="142">
        <v>178.89</v>
      </c>
      <c r="O609" s="142">
        <v>30.83</v>
      </c>
      <c r="P609" s="142">
        <v>428.98</v>
      </c>
      <c r="Q609" s="143">
        <v>2.8</v>
      </c>
      <c r="R609" s="142">
        <v>0.22</v>
      </c>
      <c r="S609" s="142">
        <v>7.51</v>
      </c>
      <c r="T609" s="142">
        <v>7.0000000000000007E-2</v>
      </c>
    </row>
    <row r="610" spans="1:20" s="1" customFormat="1" x14ac:dyDescent="0.3">
      <c r="A610" s="89" t="s">
        <v>212</v>
      </c>
      <c r="B610" s="115" t="s">
        <v>153</v>
      </c>
      <c r="C610" s="137">
        <v>180</v>
      </c>
      <c r="D610" s="142">
        <v>3.76</v>
      </c>
      <c r="E610" s="142">
        <v>4.37</v>
      </c>
      <c r="F610" s="142">
        <v>30.38</v>
      </c>
      <c r="G610" s="142">
        <v>176.27</v>
      </c>
      <c r="H610" s="142">
        <v>0.22</v>
      </c>
      <c r="I610" s="142">
        <v>0.14000000000000001</v>
      </c>
      <c r="J610" s="143">
        <v>37.200000000000003</v>
      </c>
      <c r="K610" s="142">
        <v>28.08</v>
      </c>
      <c r="L610" s="142">
        <v>7.0000000000000007E-2</v>
      </c>
      <c r="M610" s="143">
        <v>20.9</v>
      </c>
      <c r="N610" s="142">
        <v>109.61</v>
      </c>
      <c r="O610" s="142">
        <v>42.87</v>
      </c>
      <c r="P610" s="142">
        <v>1058.01</v>
      </c>
      <c r="Q610" s="142">
        <v>1.69</v>
      </c>
      <c r="R610" s="142">
        <v>0.55000000000000004</v>
      </c>
      <c r="S610" s="143">
        <v>9.3000000000000007</v>
      </c>
      <c r="T610" s="142">
        <v>0.06</v>
      </c>
    </row>
    <row r="611" spans="1:20" s="1" customFormat="1" x14ac:dyDescent="0.3">
      <c r="A611" s="90" t="s">
        <v>217</v>
      </c>
      <c r="B611" s="115" t="s">
        <v>84</v>
      </c>
      <c r="C611" s="137">
        <v>200</v>
      </c>
      <c r="D611" s="142">
        <v>0.14000000000000001</v>
      </c>
      <c r="E611" s="143">
        <v>0.1</v>
      </c>
      <c r="F611" s="142">
        <v>12.62</v>
      </c>
      <c r="G611" s="142">
        <v>53.09</v>
      </c>
      <c r="H611" s="141"/>
      <c r="I611" s="141"/>
      <c r="J611" s="140">
        <v>3</v>
      </c>
      <c r="K611" s="143">
        <v>1.6</v>
      </c>
      <c r="L611" s="141"/>
      <c r="M611" s="142">
        <v>5.33</v>
      </c>
      <c r="N611" s="143">
        <v>3.2</v>
      </c>
      <c r="O611" s="143">
        <v>1.4</v>
      </c>
      <c r="P611" s="142">
        <v>18.329999999999998</v>
      </c>
      <c r="Q611" s="142">
        <v>0.11</v>
      </c>
      <c r="R611" s="141"/>
      <c r="S611" s="141"/>
      <c r="T611" s="141"/>
    </row>
    <row r="612" spans="1:20" s="1" customFormat="1" x14ac:dyDescent="0.3">
      <c r="A612" s="116"/>
      <c r="B612" s="115" t="s">
        <v>426</v>
      </c>
      <c r="C612" s="137">
        <v>90</v>
      </c>
      <c r="D612" s="142">
        <v>6.08</v>
      </c>
      <c r="E612" s="142">
        <v>4.09</v>
      </c>
      <c r="F612" s="142">
        <v>37.76</v>
      </c>
      <c r="G612" s="142">
        <v>215.28</v>
      </c>
      <c r="H612" s="142">
        <v>0.24</v>
      </c>
      <c r="I612" s="142">
        <v>0.09</v>
      </c>
      <c r="J612" s="141"/>
      <c r="K612" s="142">
        <v>3.84</v>
      </c>
      <c r="L612" s="141"/>
      <c r="M612" s="142">
        <v>123.34</v>
      </c>
      <c r="N612" s="142">
        <v>137.57</v>
      </c>
      <c r="O612" s="142">
        <v>57.76</v>
      </c>
      <c r="P612" s="142">
        <v>101.16</v>
      </c>
      <c r="Q612" s="143">
        <v>2.4</v>
      </c>
      <c r="R612" s="142">
        <v>7.12</v>
      </c>
      <c r="S612" s="142">
        <v>0.57999999999999996</v>
      </c>
      <c r="T612" s="141"/>
    </row>
    <row r="613" spans="1:20" s="1" customFormat="1" x14ac:dyDescent="0.3">
      <c r="A613" s="90" t="s">
        <v>198</v>
      </c>
      <c r="B613" s="115" t="s">
        <v>45</v>
      </c>
      <c r="C613" s="137">
        <v>100</v>
      </c>
      <c r="D613" s="143">
        <v>0.4</v>
      </c>
      <c r="E613" s="143">
        <v>0.4</v>
      </c>
      <c r="F613" s="143">
        <v>9.8000000000000007</v>
      </c>
      <c r="G613" s="140">
        <v>47</v>
      </c>
      <c r="H613" s="142">
        <v>0.03</v>
      </c>
      <c r="I613" s="142">
        <v>0.02</v>
      </c>
      <c r="J613" s="140">
        <v>10</v>
      </c>
      <c r="K613" s="140">
        <v>5</v>
      </c>
      <c r="L613" s="141"/>
      <c r="M613" s="140">
        <v>16</v>
      </c>
      <c r="N613" s="140">
        <v>11</v>
      </c>
      <c r="O613" s="140">
        <v>9</v>
      </c>
      <c r="P613" s="140">
        <v>278</v>
      </c>
      <c r="Q613" s="143">
        <v>2.2000000000000002</v>
      </c>
      <c r="R613" s="143">
        <v>0.3</v>
      </c>
      <c r="S613" s="140">
        <v>2</v>
      </c>
      <c r="T613" s="142">
        <v>0.01</v>
      </c>
    </row>
    <row r="614" spans="1:20" s="1" customFormat="1" x14ac:dyDescent="0.3">
      <c r="A614" s="183" t="s">
        <v>49</v>
      </c>
      <c r="B614" s="184"/>
      <c r="C614" s="137">
        <f>SUM(C607:C613)</f>
        <v>1035</v>
      </c>
      <c r="D614" s="142">
        <v>35.57</v>
      </c>
      <c r="E614" s="143">
        <v>39.799999999999997</v>
      </c>
      <c r="F614" s="142">
        <v>118.87</v>
      </c>
      <c r="G614" s="143">
        <v>984.5</v>
      </c>
      <c r="H614" s="142">
        <v>0.73</v>
      </c>
      <c r="I614" s="142">
        <v>0.55000000000000004</v>
      </c>
      <c r="J614" s="140">
        <v>102</v>
      </c>
      <c r="K614" s="142">
        <v>713.19</v>
      </c>
      <c r="L614" s="142">
        <v>7.0000000000000007E-2</v>
      </c>
      <c r="M614" s="142">
        <v>241.26</v>
      </c>
      <c r="N614" s="142">
        <v>586.26</v>
      </c>
      <c r="O614" s="142">
        <v>189.74</v>
      </c>
      <c r="P614" s="142">
        <v>2511.02</v>
      </c>
      <c r="Q614" s="142">
        <v>11.05</v>
      </c>
      <c r="R614" s="142">
        <v>15.92</v>
      </c>
      <c r="S614" s="142">
        <v>27.15</v>
      </c>
      <c r="T614" s="142">
        <v>0.22</v>
      </c>
    </row>
    <row r="615" spans="1:20" s="1" customFormat="1" x14ac:dyDescent="0.3">
      <c r="A615" s="180" t="s">
        <v>14</v>
      </c>
      <c r="B615" s="180"/>
      <c r="C615" s="180"/>
      <c r="D615" s="180"/>
      <c r="E615" s="180"/>
      <c r="F615" s="180"/>
      <c r="G615" s="180"/>
      <c r="H615" s="180"/>
      <c r="I615" s="180"/>
      <c r="J615" s="180"/>
      <c r="K615" s="180"/>
      <c r="L615" s="180"/>
      <c r="M615" s="180"/>
      <c r="N615" s="180"/>
      <c r="O615" s="180"/>
      <c r="P615" s="180"/>
      <c r="Q615" s="180"/>
      <c r="R615" s="180"/>
      <c r="S615" s="180"/>
      <c r="T615" s="180"/>
    </row>
    <row r="616" spans="1:20" s="1" customFormat="1" x14ac:dyDescent="0.3">
      <c r="A616" s="89" t="s">
        <v>524</v>
      </c>
      <c r="B616" s="115" t="s">
        <v>437</v>
      </c>
      <c r="C616" s="137">
        <v>100</v>
      </c>
      <c r="D616" s="142">
        <v>1.92</v>
      </c>
      <c r="E616" s="142">
        <v>0.03</v>
      </c>
      <c r="F616" s="143">
        <v>5.6</v>
      </c>
      <c r="G616" s="142">
        <v>33.85</v>
      </c>
      <c r="H616" s="142">
        <v>0.01</v>
      </c>
      <c r="I616" s="141"/>
      <c r="J616" s="140">
        <v>8</v>
      </c>
      <c r="K616" s="143">
        <v>0.4</v>
      </c>
      <c r="L616" s="141"/>
      <c r="M616" s="142">
        <v>8.15</v>
      </c>
      <c r="N616" s="143">
        <v>4.4000000000000004</v>
      </c>
      <c r="O616" s="143">
        <v>2.4</v>
      </c>
      <c r="P616" s="142">
        <v>32.75</v>
      </c>
      <c r="Q616" s="142">
        <v>0.14000000000000001</v>
      </c>
      <c r="R616" s="142">
        <v>0.08</v>
      </c>
      <c r="S616" s="142">
        <v>0.02</v>
      </c>
      <c r="T616" s="141"/>
    </row>
    <row r="617" spans="1:20" s="1" customFormat="1" x14ac:dyDescent="0.3">
      <c r="A617" s="89" t="s">
        <v>414</v>
      </c>
      <c r="B617" s="115" t="s">
        <v>52</v>
      </c>
      <c r="C617" s="137">
        <v>200</v>
      </c>
      <c r="D617" s="143">
        <v>0.3</v>
      </c>
      <c r="E617" s="142">
        <v>0.06</v>
      </c>
      <c r="F617" s="143">
        <v>12.5</v>
      </c>
      <c r="G617" s="142">
        <v>53.93</v>
      </c>
      <c r="H617" s="141"/>
      <c r="I617" s="142">
        <v>0.02</v>
      </c>
      <c r="J617" s="143">
        <v>30.1</v>
      </c>
      <c r="K617" s="142">
        <v>25.01</v>
      </c>
      <c r="L617" s="141"/>
      <c r="M617" s="142">
        <v>7.08</v>
      </c>
      <c r="N617" s="142">
        <v>8.75</v>
      </c>
      <c r="O617" s="142">
        <v>4.91</v>
      </c>
      <c r="P617" s="142">
        <v>26.63</v>
      </c>
      <c r="Q617" s="142">
        <v>0.94</v>
      </c>
      <c r="R617" s="141"/>
      <c r="S617" s="141"/>
      <c r="T617" s="141"/>
    </row>
    <row r="618" spans="1:20" s="1" customFormat="1" x14ac:dyDescent="0.3">
      <c r="A618" s="90" t="s">
        <v>198</v>
      </c>
      <c r="B618" s="115" t="s">
        <v>51</v>
      </c>
      <c r="C618" s="137">
        <v>100</v>
      </c>
      <c r="D618" s="143">
        <v>0.4</v>
      </c>
      <c r="E618" s="143">
        <v>0.3</v>
      </c>
      <c r="F618" s="143">
        <v>10.3</v>
      </c>
      <c r="G618" s="140">
        <v>47</v>
      </c>
      <c r="H618" s="142">
        <v>0.02</v>
      </c>
      <c r="I618" s="142">
        <v>0.03</v>
      </c>
      <c r="J618" s="140">
        <v>5</v>
      </c>
      <c r="K618" s="140">
        <v>2</v>
      </c>
      <c r="L618" s="141"/>
      <c r="M618" s="140">
        <v>19</v>
      </c>
      <c r="N618" s="140">
        <v>16</v>
      </c>
      <c r="O618" s="140">
        <v>12</v>
      </c>
      <c r="P618" s="140">
        <v>155</v>
      </c>
      <c r="Q618" s="143">
        <v>2.2999999999999998</v>
      </c>
      <c r="R618" s="143">
        <v>0.1</v>
      </c>
      <c r="S618" s="140">
        <v>1</v>
      </c>
      <c r="T618" s="142">
        <v>0.01</v>
      </c>
    </row>
    <row r="619" spans="1:20" s="1" customFormat="1" x14ac:dyDescent="0.3">
      <c r="A619" s="183" t="s">
        <v>73</v>
      </c>
      <c r="B619" s="184"/>
      <c r="C619" s="137">
        <f>SUM(C616:C618)</f>
        <v>400</v>
      </c>
      <c r="D619" s="142">
        <v>2.62</v>
      </c>
      <c r="E619" s="142">
        <v>0.39</v>
      </c>
      <c r="F619" s="143">
        <v>28.4</v>
      </c>
      <c r="G619" s="142">
        <v>134.78</v>
      </c>
      <c r="H619" s="142">
        <v>0.03</v>
      </c>
      <c r="I619" s="142">
        <v>0.05</v>
      </c>
      <c r="J619" s="143">
        <v>43.1</v>
      </c>
      <c r="K619" s="142">
        <v>27.41</v>
      </c>
      <c r="L619" s="141"/>
      <c r="M619" s="142">
        <v>34.229999999999997</v>
      </c>
      <c r="N619" s="142">
        <v>29.15</v>
      </c>
      <c r="O619" s="142">
        <v>19.309999999999999</v>
      </c>
      <c r="P619" s="142">
        <v>214.38</v>
      </c>
      <c r="Q619" s="142">
        <v>3.38</v>
      </c>
      <c r="R619" s="142">
        <v>0.18</v>
      </c>
      <c r="S619" s="142">
        <v>1.02</v>
      </c>
      <c r="T619" s="142">
        <v>0.01</v>
      </c>
    </row>
    <row r="620" spans="1:20" s="1" customFormat="1" x14ac:dyDescent="0.3">
      <c r="A620" s="183" t="s">
        <v>50</v>
      </c>
      <c r="B620" s="184"/>
      <c r="C620" s="137">
        <f>C619+C614+C605</f>
        <v>2060</v>
      </c>
      <c r="D620" s="142">
        <v>64.08</v>
      </c>
      <c r="E620" s="143">
        <v>65.900000000000006</v>
      </c>
      <c r="F620" s="142">
        <v>229.97</v>
      </c>
      <c r="G620" s="142">
        <v>1788.28</v>
      </c>
      <c r="H620" s="142">
        <v>1.45</v>
      </c>
      <c r="I620" s="142">
        <v>0.99</v>
      </c>
      <c r="J620" s="142">
        <v>160.35</v>
      </c>
      <c r="K620" s="142">
        <v>837.56</v>
      </c>
      <c r="L620" s="142">
        <v>0.34</v>
      </c>
      <c r="M620" s="142">
        <v>373.35</v>
      </c>
      <c r="N620" s="142">
        <v>1067.58</v>
      </c>
      <c r="O620" s="143">
        <v>408.2</v>
      </c>
      <c r="P620" s="142">
        <v>3690.49</v>
      </c>
      <c r="Q620" s="142">
        <v>24.62</v>
      </c>
      <c r="R620" s="142">
        <v>35.65</v>
      </c>
      <c r="S620" s="142">
        <v>36.93</v>
      </c>
      <c r="T620" s="142">
        <v>0.32</v>
      </c>
    </row>
    <row r="621" spans="1:20" s="1" customFormat="1" x14ac:dyDescent="0.3">
      <c r="B621" s="126"/>
      <c r="C621" s="139"/>
    </row>
    <row r="622" spans="1:20" s="1" customFormat="1" x14ac:dyDescent="0.3">
      <c r="B622" s="126"/>
      <c r="C622" s="139"/>
    </row>
    <row r="623" spans="1:20" s="1" customFormat="1" x14ac:dyDescent="0.3">
      <c r="B623" s="126"/>
      <c r="C623" s="139"/>
    </row>
    <row r="624" spans="1:20" s="1" customFormat="1" x14ac:dyDescent="0.3">
      <c r="B624" s="126"/>
      <c r="C624" s="139"/>
    </row>
    <row r="625" spans="2:3" s="1" customFormat="1" x14ac:dyDescent="0.3">
      <c r="B625" s="126"/>
      <c r="C625" s="139"/>
    </row>
    <row r="626" spans="2:3" s="1" customFormat="1" x14ac:dyDescent="0.3">
      <c r="B626" s="126"/>
      <c r="C626" s="139"/>
    </row>
    <row r="627" spans="2:3" s="1" customFormat="1" x14ac:dyDescent="0.3">
      <c r="B627" s="126"/>
      <c r="C627" s="139"/>
    </row>
    <row r="628" spans="2:3" s="1" customFormat="1" x14ac:dyDescent="0.3">
      <c r="B628" s="126"/>
      <c r="C628" s="139"/>
    </row>
    <row r="629" spans="2:3" s="1" customFormat="1" x14ac:dyDescent="0.3">
      <c r="B629" s="126"/>
      <c r="C629" s="139"/>
    </row>
    <row r="630" spans="2:3" s="1" customFormat="1" x14ac:dyDescent="0.3">
      <c r="B630" s="126"/>
      <c r="C630" s="139"/>
    </row>
    <row r="631" spans="2:3" s="1" customFormat="1" x14ac:dyDescent="0.3">
      <c r="B631" s="126"/>
      <c r="C631" s="139"/>
    </row>
    <row r="632" spans="2:3" s="1" customFormat="1" x14ac:dyDescent="0.3">
      <c r="B632" s="126"/>
      <c r="C632" s="139"/>
    </row>
    <row r="633" spans="2:3" s="1" customFormat="1" x14ac:dyDescent="0.3">
      <c r="B633" s="126"/>
      <c r="C633" s="139"/>
    </row>
    <row r="634" spans="2:3" s="1" customFormat="1" x14ac:dyDescent="0.3">
      <c r="B634" s="126"/>
      <c r="C634" s="139"/>
    </row>
    <row r="635" spans="2:3" s="1" customFormat="1" x14ac:dyDescent="0.3">
      <c r="B635" s="126"/>
      <c r="C635" s="139"/>
    </row>
    <row r="636" spans="2:3" s="1" customFormat="1" x14ac:dyDescent="0.3">
      <c r="B636" s="126"/>
      <c r="C636" s="139"/>
    </row>
    <row r="637" spans="2:3" s="1" customFormat="1" x14ac:dyDescent="0.3">
      <c r="B637" s="126"/>
      <c r="C637" s="139"/>
    </row>
    <row r="638" spans="2:3" s="1" customFormat="1" x14ac:dyDescent="0.3">
      <c r="B638" s="126"/>
      <c r="C638" s="139"/>
    </row>
    <row r="639" spans="2:3" s="1" customFormat="1" x14ac:dyDescent="0.3">
      <c r="B639" s="126"/>
      <c r="C639" s="139"/>
    </row>
    <row r="640" spans="2:3" s="1" customFormat="1" x14ac:dyDescent="0.3">
      <c r="B640" s="126"/>
      <c r="C640" s="139"/>
    </row>
    <row r="641" spans="2:3" s="1" customFormat="1" x14ac:dyDescent="0.3">
      <c r="B641" s="126"/>
      <c r="C641" s="139"/>
    </row>
    <row r="642" spans="2:3" s="1" customFormat="1" x14ac:dyDescent="0.3">
      <c r="B642" s="126"/>
      <c r="C642" s="139"/>
    </row>
    <row r="643" spans="2:3" s="1" customFormat="1" x14ac:dyDescent="0.3">
      <c r="B643" s="126"/>
      <c r="C643" s="139"/>
    </row>
    <row r="644" spans="2:3" s="1" customFormat="1" x14ac:dyDescent="0.3">
      <c r="B644" s="126"/>
      <c r="C644" s="139"/>
    </row>
    <row r="645" spans="2:3" s="1" customFormat="1" x14ac:dyDescent="0.3">
      <c r="B645" s="126"/>
      <c r="C645" s="139"/>
    </row>
    <row r="646" spans="2:3" s="1" customFormat="1" x14ac:dyDescent="0.3">
      <c r="B646" s="126"/>
      <c r="C646" s="139"/>
    </row>
    <row r="647" spans="2:3" s="1" customFormat="1" x14ac:dyDescent="0.3">
      <c r="B647" s="126"/>
      <c r="C647" s="139"/>
    </row>
    <row r="648" spans="2:3" s="1" customFormat="1" x14ac:dyDescent="0.3">
      <c r="B648" s="126"/>
      <c r="C648" s="139"/>
    </row>
    <row r="649" spans="2:3" s="1" customFormat="1" x14ac:dyDescent="0.3">
      <c r="B649" s="126"/>
      <c r="C649" s="139"/>
    </row>
    <row r="650" spans="2:3" s="1" customFormat="1" x14ac:dyDescent="0.3">
      <c r="B650" s="126"/>
      <c r="C650" s="139"/>
    </row>
    <row r="651" spans="2:3" s="1" customFormat="1" x14ac:dyDescent="0.3">
      <c r="B651" s="126"/>
      <c r="C651" s="139"/>
    </row>
    <row r="652" spans="2:3" s="1" customFormat="1" x14ac:dyDescent="0.3">
      <c r="B652" s="126"/>
      <c r="C652" s="139"/>
    </row>
    <row r="653" spans="2:3" s="1" customFormat="1" x14ac:dyDescent="0.3">
      <c r="B653" s="126"/>
      <c r="C653" s="139"/>
    </row>
    <row r="654" spans="2:3" s="1" customFormat="1" x14ac:dyDescent="0.3">
      <c r="B654" s="126"/>
      <c r="C654" s="139"/>
    </row>
    <row r="655" spans="2:3" s="1" customFormat="1" x14ac:dyDescent="0.3">
      <c r="B655" s="126"/>
      <c r="C655" s="139"/>
    </row>
    <row r="656" spans="2:3" s="1" customFormat="1" x14ac:dyDescent="0.3">
      <c r="B656" s="126"/>
      <c r="C656" s="139"/>
    </row>
    <row r="657" spans="2:3" s="1" customFormat="1" x14ac:dyDescent="0.3">
      <c r="B657" s="126"/>
      <c r="C657" s="139"/>
    </row>
    <row r="658" spans="2:3" s="1" customFormat="1" x14ac:dyDescent="0.3">
      <c r="B658" s="126"/>
      <c r="C658" s="139"/>
    </row>
    <row r="659" spans="2:3" s="1" customFormat="1" x14ac:dyDescent="0.3">
      <c r="B659" s="126"/>
      <c r="C659" s="139"/>
    </row>
    <row r="660" spans="2:3" s="1" customFormat="1" x14ac:dyDescent="0.3">
      <c r="B660" s="126"/>
      <c r="C660" s="139"/>
    </row>
    <row r="661" spans="2:3" s="1" customFormat="1" x14ac:dyDescent="0.3">
      <c r="B661" s="126"/>
      <c r="C661" s="139"/>
    </row>
    <row r="662" spans="2:3" s="1" customFormat="1" x14ac:dyDescent="0.3">
      <c r="B662" s="126"/>
      <c r="C662" s="139"/>
    </row>
    <row r="663" spans="2:3" s="1" customFormat="1" x14ac:dyDescent="0.3">
      <c r="B663" s="126"/>
      <c r="C663" s="139"/>
    </row>
    <row r="664" spans="2:3" s="1" customFormat="1" x14ac:dyDescent="0.3">
      <c r="B664" s="126"/>
      <c r="C664" s="139"/>
    </row>
    <row r="665" spans="2:3" s="1" customFormat="1" x14ac:dyDescent="0.3">
      <c r="B665" s="126"/>
      <c r="C665" s="139"/>
    </row>
    <row r="666" spans="2:3" s="1" customFormat="1" x14ac:dyDescent="0.3">
      <c r="B666" s="126"/>
      <c r="C666" s="139"/>
    </row>
    <row r="667" spans="2:3" s="1" customFormat="1" x14ac:dyDescent="0.3">
      <c r="B667" s="126"/>
      <c r="C667" s="139"/>
    </row>
    <row r="668" spans="2:3" s="1" customFormat="1" x14ac:dyDescent="0.3">
      <c r="B668" s="126"/>
      <c r="C668" s="139"/>
    </row>
    <row r="669" spans="2:3" s="1" customFormat="1" x14ac:dyDescent="0.3">
      <c r="B669" s="126"/>
      <c r="C669" s="139"/>
    </row>
    <row r="670" spans="2:3" s="1" customFormat="1" x14ac:dyDescent="0.3">
      <c r="B670" s="126"/>
      <c r="C670" s="139"/>
    </row>
    <row r="671" spans="2:3" s="1" customFormat="1" x14ac:dyDescent="0.3">
      <c r="B671" s="126"/>
      <c r="C671" s="139"/>
    </row>
    <row r="672" spans="2:3" s="1" customFormat="1" x14ac:dyDescent="0.3">
      <c r="B672" s="126"/>
      <c r="C672" s="139"/>
    </row>
    <row r="673" spans="2:3" s="1" customFormat="1" x14ac:dyDescent="0.3">
      <c r="B673" s="126"/>
      <c r="C673" s="139"/>
    </row>
    <row r="674" spans="2:3" s="1" customFormat="1" x14ac:dyDescent="0.3">
      <c r="B674" s="126"/>
      <c r="C674" s="139"/>
    </row>
    <row r="675" spans="2:3" s="1" customFormat="1" x14ac:dyDescent="0.3">
      <c r="B675" s="126"/>
      <c r="C675" s="139"/>
    </row>
    <row r="676" spans="2:3" s="1" customFormat="1" x14ac:dyDescent="0.3">
      <c r="B676" s="126"/>
      <c r="C676" s="139"/>
    </row>
    <row r="677" spans="2:3" s="1" customFormat="1" x14ac:dyDescent="0.3">
      <c r="B677" s="126"/>
      <c r="C677" s="139"/>
    </row>
    <row r="678" spans="2:3" s="1" customFormat="1" x14ac:dyDescent="0.3">
      <c r="B678" s="126"/>
      <c r="C678" s="139"/>
    </row>
    <row r="679" spans="2:3" s="1" customFormat="1" x14ac:dyDescent="0.3">
      <c r="B679" s="126"/>
      <c r="C679" s="139"/>
    </row>
    <row r="680" spans="2:3" s="1" customFormat="1" x14ac:dyDescent="0.3">
      <c r="B680" s="126"/>
      <c r="C680" s="139"/>
    </row>
    <row r="681" spans="2:3" s="1" customFormat="1" x14ac:dyDescent="0.3">
      <c r="B681" s="126"/>
      <c r="C681" s="139"/>
    </row>
    <row r="682" spans="2:3" s="1" customFormat="1" x14ac:dyDescent="0.3">
      <c r="B682" s="126"/>
      <c r="C682" s="139"/>
    </row>
    <row r="683" spans="2:3" s="1" customFormat="1" x14ac:dyDescent="0.3">
      <c r="B683" s="126"/>
      <c r="C683" s="139"/>
    </row>
    <row r="684" spans="2:3" s="1" customFormat="1" x14ac:dyDescent="0.3">
      <c r="B684" s="126"/>
      <c r="C684" s="139"/>
    </row>
    <row r="685" spans="2:3" s="1" customFormat="1" x14ac:dyDescent="0.3">
      <c r="B685" s="126"/>
      <c r="C685" s="139"/>
    </row>
    <row r="686" spans="2:3" s="1" customFormat="1" x14ac:dyDescent="0.3">
      <c r="B686" s="126"/>
      <c r="C686" s="139"/>
    </row>
    <row r="687" spans="2:3" s="1" customFormat="1" x14ac:dyDescent="0.3">
      <c r="B687" s="126"/>
      <c r="C687" s="139"/>
    </row>
    <row r="688" spans="2:3" s="1" customFormat="1" x14ac:dyDescent="0.3">
      <c r="B688" s="126"/>
      <c r="C688" s="139"/>
    </row>
    <row r="689" spans="2:3" s="1" customFormat="1" x14ac:dyDescent="0.3">
      <c r="B689" s="126"/>
      <c r="C689" s="139"/>
    </row>
    <row r="690" spans="2:3" s="1" customFormat="1" x14ac:dyDescent="0.3">
      <c r="B690" s="126"/>
      <c r="C690" s="139"/>
    </row>
    <row r="691" spans="2:3" s="1" customFormat="1" x14ac:dyDescent="0.3">
      <c r="B691" s="126"/>
      <c r="C691" s="139"/>
    </row>
    <row r="692" spans="2:3" s="1" customFormat="1" x14ac:dyDescent="0.3">
      <c r="B692" s="126"/>
      <c r="C692" s="139"/>
    </row>
    <row r="693" spans="2:3" s="1" customFormat="1" x14ac:dyDescent="0.3">
      <c r="B693" s="126"/>
      <c r="C693" s="139"/>
    </row>
    <row r="694" spans="2:3" s="1" customFormat="1" x14ac:dyDescent="0.3">
      <c r="B694" s="126"/>
      <c r="C694" s="139"/>
    </row>
    <row r="695" spans="2:3" s="1" customFormat="1" x14ac:dyDescent="0.3">
      <c r="B695" s="126"/>
      <c r="C695" s="139"/>
    </row>
    <row r="696" spans="2:3" s="1" customFormat="1" x14ac:dyDescent="0.3">
      <c r="B696" s="126"/>
      <c r="C696" s="139"/>
    </row>
    <row r="697" spans="2:3" s="1" customFormat="1" x14ac:dyDescent="0.3">
      <c r="B697" s="126"/>
      <c r="C697" s="139"/>
    </row>
    <row r="698" spans="2:3" s="1" customFormat="1" x14ac:dyDescent="0.3">
      <c r="B698" s="126"/>
      <c r="C698" s="139"/>
    </row>
    <row r="699" spans="2:3" s="1" customFormat="1" x14ac:dyDescent="0.3">
      <c r="B699" s="126"/>
      <c r="C699" s="139"/>
    </row>
    <row r="700" spans="2:3" s="1" customFormat="1" x14ac:dyDescent="0.3">
      <c r="B700" s="126"/>
      <c r="C700" s="139"/>
    </row>
    <row r="701" spans="2:3" s="1" customFormat="1" x14ac:dyDescent="0.3">
      <c r="B701" s="126"/>
      <c r="C701" s="139"/>
    </row>
    <row r="702" spans="2:3" s="1" customFormat="1" x14ac:dyDescent="0.3">
      <c r="B702" s="126"/>
      <c r="C702" s="139"/>
    </row>
    <row r="703" spans="2:3" s="1" customFormat="1" x14ac:dyDescent="0.3">
      <c r="B703" s="126"/>
      <c r="C703" s="139"/>
    </row>
    <row r="704" spans="2:3" s="1" customFormat="1" x14ac:dyDescent="0.3">
      <c r="B704" s="126"/>
      <c r="C704" s="139"/>
    </row>
    <row r="705" spans="2:3" s="1" customFormat="1" x14ac:dyDescent="0.3">
      <c r="B705" s="126"/>
      <c r="C705" s="139"/>
    </row>
    <row r="706" spans="2:3" s="1" customFormat="1" x14ac:dyDescent="0.3">
      <c r="B706" s="126"/>
      <c r="C706" s="139"/>
    </row>
    <row r="707" spans="2:3" s="1" customFormat="1" x14ac:dyDescent="0.3">
      <c r="B707" s="126"/>
      <c r="C707" s="139"/>
    </row>
    <row r="708" spans="2:3" s="1" customFormat="1" x14ac:dyDescent="0.3">
      <c r="B708" s="126"/>
      <c r="C708" s="139"/>
    </row>
    <row r="709" spans="2:3" s="1" customFormat="1" x14ac:dyDescent="0.3">
      <c r="B709" s="126"/>
      <c r="C709" s="139"/>
    </row>
    <row r="710" spans="2:3" s="1" customFormat="1" x14ac:dyDescent="0.3">
      <c r="B710" s="126"/>
      <c r="C710" s="139"/>
    </row>
    <row r="711" spans="2:3" s="1" customFormat="1" x14ac:dyDescent="0.3">
      <c r="B711" s="126"/>
      <c r="C711" s="139"/>
    </row>
    <row r="712" spans="2:3" s="1" customFormat="1" x14ac:dyDescent="0.3">
      <c r="B712" s="126"/>
      <c r="C712" s="139"/>
    </row>
    <row r="713" spans="2:3" s="1" customFormat="1" x14ac:dyDescent="0.3">
      <c r="B713" s="126"/>
      <c r="C713" s="139"/>
    </row>
    <row r="714" spans="2:3" s="1" customFormat="1" x14ac:dyDescent="0.3">
      <c r="B714" s="126"/>
      <c r="C714" s="139"/>
    </row>
    <row r="715" spans="2:3" s="1" customFormat="1" x14ac:dyDescent="0.3">
      <c r="B715" s="126"/>
      <c r="C715" s="139"/>
    </row>
    <row r="716" spans="2:3" s="1" customFormat="1" x14ac:dyDescent="0.3">
      <c r="B716" s="126"/>
      <c r="C716" s="139"/>
    </row>
    <row r="717" spans="2:3" s="1" customFormat="1" x14ac:dyDescent="0.3">
      <c r="B717" s="126"/>
      <c r="C717" s="139"/>
    </row>
    <row r="718" spans="2:3" s="1" customFormat="1" x14ac:dyDescent="0.3">
      <c r="B718" s="126"/>
      <c r="C718" s="139"/>
    </row>
    <row r="719" spans="2:3" s="1" customFormat="1" x14ac:dyDescent="0.3">
      <c r="B719" s="126"/>
      <c r="C719" s="139"/>
    </row>
    <row r="720" spans="2:3" s="1" customFormat="1" x14ac:dyDescent="0.3">
      <c r="B720" s="126"/>
      <c r="C720" s="139"/>
    </row>
    <row r="721" spans="2:3" s="1" customFormat="1" x14ac:dyDescent="0.3">
      <c r="B721" s="126"/>
      <c r="C721" s="139"/>
    </row>
    <row r="722" spans="2:3" s="1" customFormat="1" x14ac:dyDescent="0.3">
      <c r="B722" s="126"/>
      <c r="C722" s="139"/>
    </row>
    <row r="723" spans="2:3" s="1" customFormat="1" x14ac:dyDescent="0.3">
      <c r="B723" s="126"/>
      <c r="C723" s="139"/>
    </row>
    <row r="724" spans="2:3" s="1" customFormat="1" x14ac:dyDescent="0.3">
      <c r="B724" s="126"/>
      <c r="C724" s="139"/>
    </row>
    <row r="725" spans="2:3" s="1" customFormat="1" x14ac:dyDescent="0.3">
      <c r="B725" s="126"/>
      <c r="C725" s="139"/>
    </row>
    <row r="726" spans="2:3" s="1" customFormat="1" x14ac:dyDescent="0.3">
      <c r="B726" s="126"/>
      <c r="C726" s="139"/>
    </row>
    <row r="727" spans="2:3" s="1" customFormat="1" x14ac:dyDescent="0.3">
      <c r="B727" s="126"/>
      <c r="C727" s="139"/>
    </row>
    <row r="728" spans="2:3" s="1" customFormat="1" x14ac:dyDescent="0.3">
      <c r="B728" s="126"/>
      <c r="C728" s="139"/>
    </row>
    <row r="729" spans="2:3" s="1" customFormat="1" x14ac:dyDescent="0.3">
      <c r="B729" s="126"/>
      <c r="C729" s="139"/>
    </row>
    <row r="730" spans="2:3" s="1" customFormat="1" x14ac:dyDescent="0.3">
      <c r="B730" s="126"/>
      <c r="C730" s="139"/>
    </row>
    <row r="731" spans="2:3" s="1" customFormat="1" x14ac:dyDescent="0.3">
      <c r="B731" s="126"/>
      <c r="C731" s="139"/>
    </row>
    <row r="732" spans="2:3" s="1" customFormat="1" x14ac:dyDescent="0.3">
      <c r="B732" s="126"/>
      <c r="C732" s="139"/>
    </row>
    <row r="733" spans="2:3" s="1" customFormat="1" x14ac:dyDescent="0.3">
      <c r="B733" s="126"/>
      <c r="C733" s="139"/>
    </row>
    <row r="734" spans="2:3" s="1" customFormat="1" x14ac:dyDescent="0.3">
      <c r="B734" s="126"/>
      <c r="C734" s="139"/>
    </row>
    <row r="735" spans="2:3" s="1" customFormat="1" x14ac:dyDescent="0.3">
      <c r="B735" s="126"/>
      <c r="C735" s="139"/>
    </row>
    <row r="736" spans="2:3" s="1" customFormat="1" x14ac:dyDescent="0.3">
      <c r="B736" s="126"/>
      <c r="C736" s="139"/>
    </row>
    <row r="737" spans="2:3" s="1" customFormat="1" x14ac:dyDescent="0.3">
      <c r="B737" s="126"/>
      <c r="C737" s="139"/>
    </row>
    <row r="738" spans="2:3" s="1" customFormat="1" x14ac:dyDescent="0.3">
      <c r="B738" s="126"/>
      <c r="C738" s="139"/>
    </row>
    <row r="739" spans="2:3" s="1" customFormat="1" x14ac:dyDescent="0.3">
      <c r="B739" s="126"/>
      <c r="C739" s="139"/>
    </row>
    <row r="740" spans="2:3" s="1" customFormat="1" x14ac:dyDescent="0.3">
      <c r="B740" s="126"/>
      <c r="C740" s="139"/>
    </row>
    <row r="741" spans="2:3" s="1" customFormat="1" x14ac:dyDescent="0.3">
      <c r="B741" s="126"/>
      <c r="C741" s="139"/>
    </row>
    <row r="742" spans="2:3" s="1" customFormat="1" x14ac:dyDescent="0.3">
      <c r="B742" s="126"/>
      <c r="C742" s="139"/>
    </row>
    <row r="743" spans="2:3" s="1" customFormat="1" x14ac:dyDescent="0.3">
      <c r="B743" s="126"/>
      <c r="C743" s="139"/>
    </row>
    <row r="744" spans="2:3" s="1" customFormat="1" x14ac:dyDescent="0.3">
      <c r="B744" s="126"/>
      <c r="C744" s="139"/>
    </row>
    <row r="745" spans="2:3" s="1" customFormat="1" x14ac:dyDescent="0.3">
      <c r="B745" s="126"/>
      <c r="C745" s="139"/>
    </row>
    <row r="746" spans="2:3" s="1" customFormat="1" x14ac:dyDescent="0.3">
      <c r="B746" s="126"/>
      <c r="C746" s="139"/>
    </row>
  </sheetData>
  <mergeCells count="381">
    <mergeCell ref="A620:B620"/>
    <mergeCell ref="A614:B614"/>
    <mergeCell ref="A605:B605"/>
    <mergeCell ref="A588:B588"/>
    <mergeCell ref="A589:B589"/>
    <mergeCell ref="A583:B583"/>
    <mergeCell ref="A574:B574"/>
    <mergeCell ref="A556:B556"/>
    <mergeCell ref="A557:B557"/>
    <mergeCell ref="A575:T575"/>
    <mergeCell ref="A584:T584"/>
    <mergeCell ref="A566:T566"/>
    <mergeCell ref="A371:B371"/>
    <mergeCell ref="A372:B372"/>
    <mergeCell ref="A366:B366"/>
    <mergeCell ref="A357:B357"/>
    <mergeCell ref="A341:B341"/>
    <mergeCell ref="A342:B342"/>
    <mergeCell ref="A336:B336"/>
    <mergeCell ref="A327:B327"/>
    <mergeCell ref="A619:B619"/>
    <mergeCell ref="A551:B551"/>
    <mergeCell ref="A542:B542"/>
    <mergeCell ref="A526:B526"/>
    <mergeCell ref="A527:B527"/>
    <mergeCell ref="A521:B521"/>
    <mergeCell ref="A512:B512"/>
    <mergeCell ref="A496:B496"/>
    <mergeCell ref="A497:B497"/>
    <mergeCell ref="A491:B491"/>
    <mergeCell ref="A482:B482"/>
    <mergeCell ref="A606:T606"/>
    <mergeCell ref="A615:T615"/>
    <mergeCell ref="A597:T597"/>
    <mergeCell ref="A598:T598"/>
    <mergeCell ref="B502:B503"/>
    <mergeCell ref="A26:B26"/>
    <mergeCell ref="A17:B17"/>
    <mergeCell ref="A119:B119"/>
    <mergeCell ref="A309:B309"/>
    <mergeCell ref="A310:B310"/>
    <mergeCell ref="A304:B304"/>
    <mergeCell ref="A295:B295"/>
    <mergeCell ref="A279:B279"/>
    <mergeCell ref="A280:B280"/>
    <mergeCell ref="A274:B274"/>
    <mergeCell ref="A265:B265"/>
    <mergeCell ref="A247:B247"/>
    <mergeCell ref="A248:B248"/>
    <mergeCell ref="A242:B242"/>
    <mergeCell ref="A233:B233"/>
    <mergeCell ref="A216:B216"/>
    <mergeCell ref="A217:B217"/>
    <mergeCell ref="A211:B211"/>
    <mergeCell ref="A203:B203"/>
    <mergeCell ref="A187:B187"/>
    <mergeCell ref="A188:B188"/>
    <mergeCell ref="A182:B182"/>
    <mergeCell ref="A173:B173"/>
    <mergeCell ref="A155:B155"/>
    <mergeCell ref="A92:B92"/>
    <mergeCell ref="A93:B93"/>
    <mergeCell ref="A87:B87"/>
    <mergeCell ref="A78:B78"/>
    <mergeCell ref="A61:B61"/>
    <mergeCell ref="A62:B62"/>
    <mergeCell ref="A56:B56"/>
    <mergeCell ref="A47:B47"/>
    <mergeCell ref="A31:B31"/>
    <mergeCell ref="A32:B32"/>
    <mergeCell ref="A70:T70"/>
    <mergeCell ref="A71:T71"/>
    <mergeCell ref="A34:T34"/>
    <mergeCell ref="A35:B35"/>
    <mergeCell ref="A36:B36"/>
    <mergeCell ref="A37:A38"/>
    <mergeCell ref="B37:B38"/>
    <mergeCell ref="C37:C38"/>
    <mergeCell ref="D37:F37"/>
    <mergeCell ref="G37:G38"/>
    <mergeCell ref="H37:L37"/>
    <mergeCell ref="M37:T37"/>
    <mergeCell ref="A2:T2"/>
    <mergeCell ref="K590:T590"/>
    <mergeCell ref="A591:T591"/>
    <mergeCell ref="A592:B592"/>
    <mergeCell ref="A593:B593"/>
    <mergeCell ref="A594:A595"/>
    <mergeCell ref="B594:B595"/>
    <mergeCell ref="C594:C595"/>
    <mergeCell ref="D594:F594"/>
    <mergeCell ref="G594:G595"/>
    <mergeCell ref="H594:L594"/>
    <mergeCell ref="M594:T594"/>
    <mergeCell ref="B562:B563"/>
    <mergeCell ref="C562:C563"/>
    <mergeCell ref="D562:F562"/>
    <mergeCell ref="G562:G563"/>
    <mergeCell ref="A124:B124"/>
    <mergeCell ref="A125:B125"/>
    <mergeCell ref="H532:L532"/>
    <mergeCell ref="M532:T532"/>
    <mergeCell ref="A535:T535"/>
    <mergeCell ref="A536:T536"/>
    <mergeCell ref="A543:T543"/>
    <mergeCell ref="A502:A503"/>
    <mergeCell ref="C502:C503"/>
    <mergeCell ref="D502:F502"/>
    <mergeCell ref="G502:G503"/>
    <mergeCell ref="H502:L502"/>
    <mergeCell ref="M502:T502"/>
    <mergeCell ref="A505:T505"/>
    <mergeCell ref="A506:T506"/>
    <mergeCell ref="A473:T473"/>
    <mergeCell ref="A474:T474"/>
    <mergeCell ref="A483:T483"/>
    <mergeCell ref="A492:T492"/>
    <mergeCell ref="K498:T498"/>
    <mergeCell ref="A467:T467"/>
    <mergeCell ref="A468:B468"/>
    <mergeCell ref="A469:B469"/>
    <mergeCell ref="A470:A471"/>
    <mergeCell ref="B470:B471"/>
    <mergeCell ref="C470:C471"/>
    <mergeCell ref="D470:F470"/>
    <mergeCell ref="G470:G471"/>
    <mergeCell ref="H470:L470"/>
    <mergeCell ref="M470:T470"/>
    <mergeCell ref="A442:T442"/>
    <mergeCell ref="A443:T443"/>
    <mergeCell ref="A451:T451"/>
    <mergeCell ref="A460:T460"/>
    <mergeCell ref="K466:T466"/>
    <mergeCell ref="A464:B464"/>
    <mergeCell ref="A465:B465"/>
    <mergeCell ref="A459:B459"/>
    <mergeCell ref="A450:B450"/>
    <mergeCell ref="K435:T435"/>
    <mergeCell ref="A436:T436"/>
    <mergeCell ref="A437:B437"/>
    <mergeCell ref="A438:B438"/>
    <mergeCell ref="A439:A440"/>
    <mergeCell ref="B439:B440"/>
    <mergeCell ref="C439:C440"/>
    <mergeCell ref="D439:F439"/>
    <mergeCell ref="G439:G440"/>
    <mergeCell ref="H439:L439"/>
    <mergeCell ref="M439:T439"/>
    <mergeCell ref="A398:T398"/>
    <mergeCell ref="K404:T404"/>
    <mergeCell ref="A402:B402"/>
    <mergeCell ref="A403:B403"/>
    <mergeCell ref="A397:B397"/>
    <mergeCell ref="A388:B388"/>
    <mergeCell ref="A434:B434"/>
    <mergeCell ref="A405:T405"/>
    <mergeCell ref="M408:T408"/>
    <mergeCell ref="A411:T411"/>
    <mergeCell ref="A412:T412"/>
    <mergeCell ref="A421:T421"/>
    <mergeCell ref="A429:T429"/>
    <mergeCell ref="A433:B433"/>
    <mergeCell ref="A428:B428"/>
    <mergeCell ref="A420:B420"/>
    <mergeCell ref="B377:B378"/>
    <mergeCell ref="C377:C378"/>
    <mergeCell ref="D377:F377"/>
    <mergeCell ref="G377:G378"/>
    <mergeCell ref="H377:L377"/>
    <mergeCell ref="M377:T377"/>
    <mergeCell ref="A380:T380"/>
    <mergeCell ref="A381:T381"/>
    <mergeCell ref="A389:T389"/>
    <mergeCell ref="A318:T318"/>
    <mergeCell ref="A319:T319"/>
    <mergeCell ref="A328:T328"/>
    <mergeCell ref="A337:T337"/>
    <mergeCell ref="K343:T343"/>
    <mergeCell ref="A312:T312"/>
    <mergeCell ref="A313:B313"/>
    <mergeCell ref="A314:B314"/>
    <mergeCell ref="A315:A316"/>
    <mergeCell ref="B315:B316"/>
    <mergeCell ref="C315:C316"/>
    <mergeCell ref="D315:F315"/>
    <mergeCell ref="G315:G316"/>
    <mergeCell ref="H315:L315"/>
    <mergeCell ref="M315:T315"/>
    <mergeCell ref="A288:T288"/>
    <mergeCell ref="A289:T289"/>
    <mergeCell ref="A296:T296"/>
    <mergeCell ref="A305:T305"/>
    <mergeCell ref="K311:T311"/>
    <mergeCell ref="A283:B283"/>
    <mergeCell ref="A284:B284"/>
    <mergeCell ref="A285:A286"/>
    <mergeCell ref="B285:B286"/>
    <mergeCell ref="C285:C286"/>
    <mergeCell ref="D285:F285"/>
    <mergeCell ref="G285:G286"/>
    <mergeCell ref="H285:L285"/>
    <mergeCell ref="M285:T285"/>
    <mergeCell ref="G253:G254"/>
    <mergeCell ref="H253:L253"/>
    <mergeCell ref="M253:T253"/>
    <mergeCell ref="A256:T256"/>
    <mergeCell ref="A257:T257"/>
    <mergeCell ref="A266:T266"/>
    <mergeCell ref="A275:T275"/>
    <mergeCell ref="A225:T225"/>
    <mergeCell ref="A226:T226"/>
    <mergeCell ref="A234:T234"/>
    <mergeCell ref="A243:T243"/>
    <mergeCell ref="K249:T249"/>
    <mergeCell ref="A219:T219"/>
    <mergeCell ref="A220:B220"/>
    <mergeCell ref="A221:B221"/>
    <mergeCell ref="A222:A223"/>
    <mergeCell ref="B222:B223"/>
    <mergeCell ref="C222:C223"/>
    <mergeCell ref="D222:F222"/>
    <mergeCell ref="G222:G223"/>
    <mergeCell ref="H222:L222"/>
    <mergeCell ref="M222:T222"/>
    <mergeCell ref="A196:T196"/>
    <mergeCell ref="A197:T197"/>
    <mergeCell ref="A204:T204"/>
    <mergeCell ref="A212:T212"/>
    <mergeCell ref="K218:T218"/>
    <mergeCell ref="K189:T189"/>
    <mergeCell ref="A190:T190"/>
    <mergeCell ref="A191:B191"/>
    <mergeCell ref="A192:B192"/>
    <mergeCell ref="A193:A194"/>
    <mergeCell ref="B193:B194"/>
    <mergeCell ref="C193:C194"/>
    <mergeCell ref="D193:F193"/>
    <mergeCell ref="G193:G194"/>
    <mergeCell ref="H193:L193"/>
    <mergeCell ref="M193:T193"/>
    <mergeCell ref="A158:T158"/>
    <mergeCell ref="A159:B159"/>
    <mergeCell ref="A160:B160"/>
    <mergeCell ref="A161:A162"/>
    <mergeCell ref="B161:B162"/>
    <mergeCell ref="C161:C162"/>
    <mergeCell ref="D161:F161"/>
    <mergeCell ref="G161:G162"/>
    <mergeCell ref="H161:L161"/>
    <mergeCell ref="M161:T161"/>
    <mergeCell ref="A133:T133"/>
    <mergeCell ref="A134:T134"/>
    <mergeCell ref="A142:T142"/>
    <mergeCell ref="A151:T151"/>
    <mergeCell ref="K157:T157"/>
    <mergeCell ref="A156:B156"/>
    <mergeCell ref="A150:B150"/>
    <mergeCell ref="A141:B141"/>
    <mergeCell ref="A120:T120"/>
    <mergeCell ref="K126:T126"/>
    <mergeCell ref="C130:C131"/>
    <mergeCell ref="D130:F130"/>
    <mergeCell ref="G130:G131"/>
    <mergeCell ref="H130:L130"/>
    <mergeCell ref="M130:T130"/>
    <mergeCell ref="D98:F98"/>
    <mergeCell ref="G98:G99"/>
    <mergeCell ref="H98:L98"/>
    <mergeCell ref="M98:T98"/>
    <mergeCell ref="A101:T101"/>
    <mergeCell ref="A102:T102"/>
    <mergeCell ref="A111:T111"/>
    <mergeCell ref="A110:B110"/>
    <mergeCell ref="A40:T40"/>
    <mergeCell ref="A41:T41"/>
    <mergeCell ref="A48:T48"/>
    <mergeCell ref="A57:T57"/>
    <mergeCell ref="K63:T63"/>
    <mergeCell ref="K94:T94"/>
    <mergeCell ref="A64:T64"/>
    <mergeCell ref="A65:B65"/>
    <mergeCell ref="A66:B66"/>
    <mergeCell ref="A67:A68"/>
    <mergeCell ref="B67:B68"/>
    <mergeCell ref="C67:C68"/>
    <mergeCell ref="D67:F67"/>
    <mergeCell ref="G67:G68"/>
    <mergeCell ref="H67:L67"/>
    <mergeCell ref="M67:T67"/>
    <mergeCell ref="A513:T513"/>
    <mergeCell ref="A522:T522"/>
    <mergeCell ref="K528:T528"/>
    <mergeCell ref="A529:T529"/>
    <mergeCell ref="A530:B530"/>
    <mergeCell ref="A531:B531"/>
    <mergeCell ref="A532:A533"/>
    <mergeCell ref="B532:B533"/>
    <mergeCell ref="C532:C533"/>
    <mergeCell ref="D532:F532"/>
    <mergeCell ref="G532:G533"/>
    <mergeCell ref="A552:T552"/>
    <mergeCell ref="K558:T558"/>
    <mergeCell ref="A559:T559"/>
    <mergeCell ref="A560:B560"/>
    <mergeCell ref="A561:B561"/>
    <mergeCell ref="A562:A563"/>
    <mergeCell ref="H562:L562"/>
    <mergeCell ref="M562:T562"/>
    <mergeCell ref="A565:T565"/>
    <mergeCell ref="B347:B348"/>
    <mergeCell ref="C347:C348"/>
    <mergeCell ref="D347:F347"/>
    <mergeCell ref="G347:G348"/>
    <mergeCell ref="H347:L347"/>
    <mergeCell ref="M347:T347"/>
    <mergeCell ref="A500:B500"/>
    <mergeCell ref="A499:T499"/>
    <mergeCell ref="A501:B501"/>
    <mergeCell ref="A406:B406"/>
    <mergeCell ref="A407:B407"/>
    <mergeCell ref="A408:A409"/>
    <mergeCell ref="B408:B409"/>
    <mergeCell ref="C408:C409"/>
    <mergeCell ref="D408:F408"/>
    <mergeCell ref="G408:G409"/>
    <mergeCell ref="H408:L408"/>
    <mergeCell ref="A358:T358"/>
    <mergeCell ref="A367:T367"/>
    <mergeCell ref="K373:T373"/>
    <mergeCell ref="A374:T374"/>
    <mergeCell ref="A375:B375"/>
    <mergeCell ref="A376:B376"/>
    <mergeCell ref="A377:A378"/>
    <mergeCell ref="A183:T183"/>
    <mergeCell ref="A127:T127"/>
    <mergeCell ref="A128:B128"/>
    <mergeCell ref="A129:B129"/>
    <mergeCell ref="A130:A131"/>
    <mergeCell ref="B130:B131"/>
    <mergeCell ref="A350:T350"/>
    <mergeCell ref="A351:T351"/>
    <mergeCell ref="K281:T281"/>
    <mergeCell ref="A282:T282"/>
    <mergeCell ref="A252:B252"/>
    <mergeCell ref="A250:T250"/>
    <mergeCell ref="A251:B251"/>
    <mergeCell ref="A253:A254"/>
    <mergeCell ref="B253:B254"/>
    <mergeCell ref="C253:C254"/>
    <mergeCell ref="D253:F253"/>
    <mergeCell ref="A344:T344"/>
    <mergeCell ref="A345:B345"/>
    <mergeCell ref="A346:B346"/>
    <mergeCell ref="A347:A348"/>
    <mergeCell ref="A164:T164"/>
    <mergeCell ref="A165:T165"/>
    <mergeCell ref="A174:T174"/>
    <mergeCell ref="A95:T95"/>
    <mergeCell ref="A96:B96"/>
    <mergeCell ref="A97:B97"/>
    <mergeCell ref="A98:A99"/>
    <mergeCell ref="B98:B99"/>
    <mergeCell ref="C98:C99"/>
    <mergeCell ref="H3:I3"/>
    <mergeCell ref="J3:O3"/>
    <mergeCell ref="H4:I4"/>
    <mergeCell ref="J4:O4"/>
    <mergeCell ref="A79:T79"/>
    <mergeCell ref="A88:T88"/>
    <mergeCell ref="H5:L5"/>
    <mergeCell ref="M5:T5"/>
    <mergeCell ref="A8:T8"/>
    <mergeCell ref="A9:T9"/>
    <mergeCell ref="A18:T18"/>
    <mergeCell ref="A27:T27"/>
    <mergeCell ref="D5:F5"/>
    <mergeCell ref="G5:G6"/>
    <mergeCell ref="A5:A6"/>
    <mergeCell ref="B5:B6"/>
    <mergeCell ref="C5:C6"/>
    <mergeCell ref="K33:T33"/>
  </mergeCells>
  <pageMargins left="0.7" right="0.7" top="0.75" bottom="0.75" header="0.3" footer="0.3"/>
  <pageSetup paperSize="9" scale="55" orientation="landscape" r:id="rId1"/>
  <rowBreaks count="19" manualBreakCount="19">
    <brk id="32" max="16383" man="1"/>
    <brk id="62" max="16383" man="1"/>
    <brk id="93" max="16383" man="1"/>
    <brk id="125" max="16383" man="1"/>
    <brk id="156" max="16383" man="1"/>
    <brk id="188" max="16383" man="1"/>
    <brk id="217" max="16383" man="1"/>
    <brk id="248" max="16383" man="1"/>
    <brk id="280" max="16383" man="1"/>
    <brk id="310" max="16383" man="1"/>
    <brk id="342" max="16383" man="1"/>
    <brk id="372" max="16383" man="1"/>
    <brk id="403" max="16383" man="1"/>
    <brk id="434" max="16383" man="1"/>
    <brk id="465" max="16383" man="1"/>
    <brk id="497" max="16383" man="1"/>
    <brk id="527" max="16383" man="1"/>
    <brk id="557" max="16383" man="1"/>
    <brk id="5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Normal="100" workbookViewId="0">
      <selection activeCell="A2" sqref="A2:W3"/>
    </sheetView>
  </sheetViews>
  <sheetFormatPr defaultRowHeight="16.5" x14ac:dyDescent="0.3"/>
  <cols>
    <col min="1" max="1" width="50.7109375" style="93" customWidth="1"/>
    <col min="2" max="16384" width="9.140625" style="93"/>
  </cols>
  <sheetData>
    <row r="1" spans="1:23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5"/>
      <c r="R1" s="2"/>
      <c r="S1" s="2"/>
      <c r="T1" s="2"/>
      <c r="U1" s="186" t="s">
        <v>72</v>
      </c>
      <c r="V1" s="186"/>
      <c r="W1" s="186"/>
    </row>
    <row r="2" spans="1:23" ht="16.5" customHeight="1" x14ac:dyDescent="0.3">
      <c r="A2" s="187" t="s">
        <v>652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spans="1:23" x14ac:dyDescent="0.3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</row>
    <row r="4" spans="1:23" ht="33" x14ac:dyDescent="0.3">
      <c r="A4" s="191"/>
      <c r="B4" s="191" t="s">
        <v>563</v>
      </c>
      <c r="C4" s="196" t="s">
        <v>30</v>
      </c>
      <c r="D4" s="196"/>
      <c r="E4" s="196"/>
      <c r="F4" s="196"/>
      <c r="G4" s="191" t="s">
        <v>31</v>
      </c>
      <c r="H4" s="191" t="s">
        <v>376</v>
      </c>
      <c r="I4" s="196" t="s">
        <v>32</v>
      </c>
      <c r="J4" s="196"/>
      <c r="K4" s="196"/>
      <c r="L4" s="196"/>
      <c r="M4" s="196"/>
      <c r="N4" s="196"/>
      <c r="O4" s="188" t="s">
        <v>33</v>
      </c>
      <c r="P4" s="188"/>
      <c r="Q4" s="188"/>
      <c r="R4" s="188"/>
      <c r="S4" s="188"/>
      <c r="T4" s="188"/>
      <c r="U4" s="188"/>
      <c r="V4" s="188"/>
      <c r="W4" s="128" t="s">
        <v>564</v>
      </c>
    </row>
    <row r="5" spans="1:23" s="106" customFormat="1" ht="21" customHeight="1" x14ac:dyDescent="0.3">
      <c r="A5" s="194"/>
      <c r="B5" s="192"/>
      <c r="C5" s="196" t="s">
        <v>76</v>
      </c>
      <c r="D5" s="196"/>
      <c r="E5" s="191" t="s">
        <v>77</v>
      </c>
      <c r="F5" s="191" t="s">
        <v>78</v>
      </c>
      <c r="G5" s="192"/>
      <c r="H5" s="192"/>
      <c r="I5" s="191" t="s">
        <v>37</v>
      </c>
      <c r="J5" s="191" t="s">
        <v>513</v>
      </c>
      <c r="K5" s="191" t="s">
        <v>514</v>
      </c>
      <c r="L5" s="191" t="s">
        <v>515</v>
      </c>
      <c r="M5" s="191" t="s">
        <v>565</v>
      </c>
      <c r="N5" s="191" t="s">
        <v>516</v>
      </c>
      <c r="O5" s="191" t="s">
        <v>38</v>
      </c>
      <c r="P5" s="191" t="s">
        <v>39</v>
      </c>
      <c r="Q5" s="191" t="s">
        <v>40</v>
      </c>
      <c r="R5" s="191" t="s">
        <v>517</v>
      </c>
      <c r="S5" s="191" t="s">
        <v>41</v>
      </c>
      <c r="T5" s="191" t="s">
        <v>378</v>
      </c>
      <c r="U5" s="191" t="s">
        <v>377</v>
      </c>
      <c r="V5" s="191" t="s">
        <v>379</v>
      </c>
      <c r="W5" s="191" t="s">
        <v>566</v>
      </c>
    </row>
    <row r="6" spans="1:23" ht="66" x14ac:dyDescent="0.3">
      <c r="A6" s="195"/>
      <c r="B6" s="193"/>
      <c r="C6" s="129" t="s">
        <v>96</v>
      </c>
      <c r="D6" s="128" t="s">
        <v>567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</row>
    <row r="7" spans="1:23" x14ac:dyDescent="0.3">
      <c r="A7" s="97" t="s">
        <v>372</v>
      </c>
      <c r="B7" s="49">
        <v>633</v>
      </c>
      <c r="C7" s="98">
        <v>27.66</v>
      </c>
      <c r="D7" s="48">
        <v>18.89</v>
      </c>
      <c r="E7" s="98">
        <v>25.87</v>
      </c>
      <c r="F7" s="98">
        <v>89.54</v>
      </c>
      <c r="G7" s="98">
        <v>698.62</v>
      </c>
      <c r="H7" s="98">
        <v>133.03</v>
      </c>
      <c r="I7" s="98">
        <v>0.45</v>
      </c>
      <c r="J7" s="98">
        <v>0.65</v>
      </c>
      <c r="K7" s="98">
        <v>33.75</v>
      </c>
      <c r="L7" s="98">
        <v>749.36</v>
      </c>
      <c r="M7" s="98">
        <v>1.74</v>
      </c>
      <c r="N7" s="98">
        <v>1.32</v>
      </c>
      <c r="O7" s="98">
        <v>340.61</v>
      </c>
      <c r="P7" s="98">
        <v>495.36</v>
      </c>
      <c r="Q7" s="98">
        <v>125.61</v>
      </c>
      <c r="R7" s="98">
        <v>956.87</v>
      </c>
      <c r="S7" s="98">
        <v>7.55</v>
      </c>
      <c r="T7" s="98">
        <v>34.200000000000003</v>
      </c>
      <c r="U7" s="98">
        <v>22.96</v>
      </c>
      <c r="V7" s="98">
        <v>0.13</v>
      </c>
      <c r="W7" s="98">
        <v>0.27</v>
      </c>
    </row>
    <row r="8" spans="1:23" x14ac:dyDescent="0.3">
      <c r="A8" s="97" t="s">
        <v>420</v>
      </c>
      <c r="B8" s="52"/>
      <c r="C8" s="55">
        <f t="shared" ref="C8" si="0">C7/C18</f>
        <v>0.25376146788990828</v>
      </c>
      <c r="D8" s="55">
        <f>D7/C7</f>
        <v>0.6829356471438901</v>
      </c>
      <c r="E8" s="55">
        <f t="shared" ref="E8:V8" si="1">E7/E18</f>
        <v>0.21380165289256201</v>
      </c>
      <c r="F8" s="55">
        <f t="shared" si="1"/>
        <v>0.22783715012722647</v>
      </c>
      <c r="G8" s="55">
        <f t="shared" si="1"/>
        <v>0.2268983436180578</v>
      </c>
      <c r="H8" s="55">
        <f t="shared" si="1"/>
        <v>0.44343333333333335</v>
      </c>
      <c r="I8" s="55">
        <f t="shared" si="1"/>
        <v>0.3</v>
      </c>
      <c r="J8" s="55">
        <f t="shared" si="1"/>
        <v>0.3611111111111111</v>
      </c>
      <c r="K8" s="55">
        <f t="shared" si="1"/>
        <v>0.33750000000000002</v>
      </c>
      <c r="L8" s="55">
        <f t="shared" si="1"/>
        <v>0.68123636363636364</v>
      </c>
      <c r="M8" s="55">
        <f t="shared" si="1"/>
        <v>0.11600000000000001</v>
      </c>
      <c r="N8" s="55">
        <f t="shared" si="1"/>
        <v>0.13200000000000001</v>
      </c>
      <c r="O8" s="55">
        <f t="shared" si="1"/>
        <v>0.28384166666666666</v>
      </c>
      <c r="P8" s="55">
        <f t="shared" si="1"/>
        <v>0.2752</v>
      </c>
      <c r="Q8" s="55">
        <f t="shared" si="1"/>
        <v>0.29907142857142854</v>
      </c>
      <c r="R8" s="55">
        <f t="shared" si="1"/>
        <v>0.38274799999999998</v>
      </c>
      <c r="S8" s="55">
        <f t="shared" si="1"/>
        <v>0.41944444444444445</v>
      </c>
      <c r="T8" s="55">
        <f t="shared" si="1"/>
        <v>0.68400000000000005</v>
      </c>
      <c r="U8" s="55">
        <f t="shared" si="1"/>
        <v>0.2296</v>
      </c>
      <c r="V8" s="55">
        <f t="shared" si="1"/>
        <v>3.2500000000000001E-2</v>
      </c>
      <c r="W8" s="55">
        <f t="shared" ref="W8" si="2">W7/W18</f>
        <v>0.13500000000000001</v>
      </c>
    </row>
    <row r="9" spans="1:23" ht="13.9" customHeight="1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</row>
    <row r="10" spans="1:23" x14ac:dyDescent="0.3">
      <c r="A10" s="97" t="s">
        <v>373</v>
      </c>
      <c r="B10" s="49">
        <v>1038</v>
      </c>
      <c r="C10" s="99">
        <v>40.19</v>
      </c>
      <c r="D10" s="48">
        <v>23.48</v>
      </c>
      <c r="E10" s="99">
        <v>38.299999999999997</v>
      </c>
      <c r="F10" s="99">
        <v>122.21</v>
      </c>
      <c r="G10" s="99">
        <v>1006.8</v>
      </c>
      <c r="H10" s="99">
        <v>113.71</v>
      </c>
      <c r="I10" s="99">
        <v>0.82</v>
      </c>
      <c r="J10" s="99">
        <v>0.72</v>
      </c>
      <c r="K10" s="99">
        <v>122.24</v>
      </c>
      <c r="L10" s="99">
        <v>1136.5999999999999</v>
      </c>
      <c r="M10" s="99">
        <v>8.1300000000000008</v>
      </c>
      <c r="N10" s="99">
        <v>1.67</v>
      </c>
      <c r="O10" s="99">
        <v>288.18</v>
      </c>
      <c r="P10" s="99">
        <v>665.12</v>
      </c>
      <c r="Q10" s="99">
        <v>226.72</v>
      </c>
      <c r="R10" s="99">
        <v>2069.65</v>
      </c>
      <c r="S10" s="99">
        <v>11.68</v>
      </c>
      <c r="T10" s="99">
        <v>35.33</v>
      </c>
      <c r="U10" s="99">
        <v>114.09</v>
      </c>
      <c r="V10" s="99">
        <v>11.27</v>
      </c>
      <c r="W10" s="99">
        <v>0.54</v>
      </c>
    </row>
    <row r="11" spans="1:23" x14ac:dyDescent="0.3">
      <c r="A11" s="97" t="s">
        <v>420</v>
      </c>
      <c r="B11" s="52"/>
      <c r="C11" s="55">
        <f t="shared" ref="C11" si="3">C10/C18</f>
        <v>0.36871559633027523</v>
      </c>
      <c r="D11" s="55">
        <f>D10/C10</f>
        <v>0.58422493157501876</v>
      </c>
      <c r="E11" s="55">
        <f t="shared" ref="E11:V11" si="4">E10/E18</f>
        <v>0.3165289256198347</v>
      </c>
      <c r="F11" s="55">
        <f t="shared" si="4"/>
        <v>0.31096692111959284</v>
      </c>
      <c r="G11" s="55">
        <f t="shared" si="4"/>
        <v>0.3269892822344917</v>
      </c>
      <c r="H11" s="55">
        <f t="shared" si="4"/>
        <v>0.37903333333333333</v>
      </c>
      <c r="I11" s="55">
        <f t="shared" si="4"/>
        <v>0.54666666666666663</v>
      </c>
      <c r="J11" s="55">
        <f t="shared" si="4"/>
        <v>0.39999999999999997</v>
      </c>
      <c r="K11" s="55">
        <f t="shared" si="4"/>
        <v>1.2223999999999999</v>
      </c>
      <c r="L11" s="55">
        <f t="shared" si="4"/>
        <v>1.0332727272727271</v>
      </c>
      <c r="M11" s="55">
        <f t="shared" si="4"/>
        <v>0.54200000000000004</v>
      </c>
      <c r="N11" s="55">
        <f t="shared" si="4"/>
        <v>0.16699999999999998</v>
      </c>
      <c r="O11" s="55">
        <f t="shared" si="4"/>
        <v>0.24015</v>
      </c>
      <c r="P11" s="55">
        <f t="shared" si="4"/>
        <v>0.36951111111111112</v>
      </c>
      <c r="Q11" s="55">
        <f t="shared" si="4"/>
        <v>0.53980952380952385</v>
      </c>
      <c r="R11" s="55">
        <f t="shared" si="4"/>
        <v>0.82786000000000004</v>
      </c>
      <c r="S11" s="55">
        <f t="shared" si="4"/>
        <v>0.64888888888888885</v>
      </c>
      <c r="T11" s="55">
        <f t="shared" si="4"/>
        <v>0.70660000000000001</v>
      </c>
      <c r="U11" s="55">
        <f t="shared" si="4"/>
        <v>1.1409</v>
      </c>
      <c r="V11" s="55">
        <f t="shared" si="4"/>
        <v>2.8174999999999999</v>
      </c>
      <c r="W11" s="55">
        <f t="shared" ref="W11" si="5">W10/W18</f>
        <v>0.27</v>
      </c>
    </row>
    <row r="12" spans="1:23" ht="13.9" customHeight="1" x14ac:dyDescent="0.3">
      <c r="A12" s="190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</row>
    <row r="13" spans="1:23" x14ac:dyDescent="0.3">
      <c r="A13" s="97" t="s">
        <v>374</v>
      </c>
      <c r="B13" s="49">
        <v>383</v>
      </c>
      <c r="C13" s="98">
        <v>6.85</v>
      </c>
      <c r="D13" s="48">
        <v>3.2</v>
      </c>
      <c r="E13" s="98">
        <v>6.07</v>
      </c>
      <c r="F13" s="98">
        <v>36.54</v>
      </c>
      <c r="G13" s="98">
        <v>237.39</v>
      </c>
      <c r="H13" s="98">
        <v>16.29</v>
      </c>
      <c r="I13" s="98">
        <v>0.12</v>
      </c>
      <c r="J13" s="98">
        <v>0.21</v>
      </c>
      <c r="K13" s="98">
        <v>70.14</v>
      </c>
      <c r="L13" s="98">
        <v>57.13</v>
      </c>
      <c r="M13" s="98">
        <v>1.08</v>
      </c>
      <c r="N13" s="98">
        <v>0.04</v>
      </c>
      <c r="O13" s="98">
        <v>176.69</v>
      </c>
      <c r="P13" s="98">
        <v>163.96</v>
      </c>
      <c r="Q13" s="98">
        <v>48.06</v>
      </c>
      <c r="R13" s="98">
        <v>477.46</v>
      </c>
      <c r="S13" s="98">
        <v>2.12</v>
      </c>
      <c r="T13" s="98">
        <v>2.84</v>
      </c>
      <c r="U13" s="98">
        <v>13.18</v>
      </c>
      <c r="V13" s="98">
        <v>0.04</v>
      </c>
      <c r="W13" s="98">
        <v>7.0000000000000007E-2</v>
      </c>
    </row>
    <row r="14" spans="1:23" x14ac:dyDescent="0.3">
      <c r="A14" s="97" t="s">
        <v>420</v>
      </c>
      <c r="B14" s="52"/>
      <c r="C14" s="55">
        <f t="shared" ref="C14" si="6">C13/C18</f>
        <v>6.284403669724771E-2</v>
      </c>
      <c r="D14" s="55">
        <f>D13/C13</f>
        <v>0.46715328467153289</v>
      </c>
      <c r="E14" s="55">
        <f t="shared" ref="E14:V14" si="7">E13/E18</f>
        <v>5.0165289256198349E-2</v>
      </c>
      <c r="F14" s="55">
        <f t="shared" si="7"/>
        <v>9.2977099236641214E-2</v>
      </c>
      <c r="G14" s="55">
        <f t="shared" si="7"/>
        <v>7.7099707697304315E-2</v>
      </c>
      <c r="H14" s="55">
        <f t="shared" si="7"/>
        <v>5.4299999999999994E-2</v>
      </c>
      <c r="I14" s="55">
        <f t="shared" si="7"/>
        <v>0.08</v>
      </c>
      <c r="J14" s="55">
        <f t="shared" si="7"/>
        <v>0.11666666666666665</v>
      </c>
      <c r="K14" s="55">
        <f t="shared" si="7"/>
        <v>0.70140000000000002</v>
      </c>
      <c r="L14" s="55">
        <f t="shared" si="7"/>
        <v>5.1936363636363642E-2</v>
      </c>
      <c r="M14" s="55">
        <f t="shared" si="7"/>
        <v>7.2000000000000008E-2</v>
      </c>
      <c r="N14" s="55">
        <f t="shared" si="7"/>
        <v>4.0000000000000001E-3</v>
      </c>
      <c r="O14" s="55">
        <f t="shared" si="7"/>
        <v>0.14724166666666666</v>
      </c>
      <c r="P14" s="55">
        <f t="shared" si="7"/>
        <v>9.10888888888889E-2</v>
      </c>
      <c r="Q14" s="55">
        <f t="shared" si="7"/>
        <v>0.11442857142857144</v>
      </c>
      <c r="R14" s="55">
        <f t="shared" si="7"/>
        <v>0.19098399999999999</v>
      </c>
      <c r="S14" s="55">
        <f t="shared" si="7"/>
        <v>0.11777777777777779</v>
      </c>
      <c r="T14" s="55">
        <f t="shared" si="7"/>
        <v>5.6799999999999996E-2</v>
      </c>
      <c r="U14" s="55">
        <f t="shared" si="7"/>
        <v>0.1318</v>
      </c>
      <c r="V14" s="55">
        <f t="shared" si="7"/>
        <v>0.01</v>
      </c>
      <c r="W14" s="55">
        <f t="shared" ref="W14" si="8">W13/W18</f>
        <v>3.5000000000000003E-2</v>
      </c>
    </row>
    <row r="15" spans="1:23" x14ac:dyDescent="0.3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</row>
    <row r="16" spans="1:23" x14ac:dyDescent="0.3">
      <c r="A16" s="97" t="s">
        <v>375</v>
      </c>
      <c r="B16" s="54">
        <f t="shared" ref="B16:C16" si="9">B13+B10+B7</f>
        <v>2054</v>
      </c>
      <c r="C16" s="48">
        <f t="shared" si="9"/>
        <v>74.7</v>
      </c>
      <c r="D16" s="48">
        <f>D13+D10+D7</f>
        <v>45.57</v>
      </c>
      <c r="E16" s="48">
        <f t="shared" ref="E16:V16" si="10">E13+E10+E7</f>
        <v>70.239999999999995</v>
      </c>
      <c r="F16" s="48">
        <f t="shared" si="10"/>
        <v>248.29000000000002</v>
      </c>
      <c r="G16" s="48">
        <f t="shared" si="10"/>
        <v>1942.81</v>
      </c>
      <c r="H16" s="48">
        <f t="shared" si="10"/>
        <v>263.02999999999997</v>
      </c>
      <c r="I16" s="48">
        <f t="shared" si="10"/>
        <v>1.39</v>
      </c>
      <c r="J16" s="48">
        <f t="shared" si="10"/>
        <v>1.58</v>
      </c>
      <c r="K16" s="48">
        <f t="shared" si="10"/>
        <v>226.13</v>
      </c>
      <c r="L16" s="48">
        <f t="shared" si="10"/>
        <v>1943.0900000000001</v>
      </c>
      <c r="M16" s="48">
        <f t="shared" si="10"/>
        <v>10.950000000000001</v>
      </c>
      <c r="N16" s="48">
        <f t="shared" si="10"/>
        <v>3.0300000000000002</v>
      </c>
      <c r="O16" s="48">
        <f t="shared" si="10"/>
        <v>805.48</v>
      </c>
      <c r="P16" s="48">
        <f t="shared" si="10"/>
        <v>1324.44</v>
      </c>
      <c r="Q16" s="48">
        <f t="shared" si="10"/>
        <v>400.39</v>
      </c>
      <c r="R16" s="48">
        <f t="shared" si="10"/>
        <v>3503.98</v>
      </c>
      <c r="S16" s="48">
        <f t="shared" si="10"/>
        <v>21.35</v>
      </c>
      <c r="T16" s="48">
        <f t="shared" si="10"/>
        <v>72.37</v>
      </c>
      <c r="U16" s="48">
        <f t="shared" si="10"/>
        <v>150.23000000000002</v>
      </c>
      <c r="V16" s="48">
        <f t="shared" si="10"/>
        <v>11.44</v>
      </c>
      <c r="W16" s="48">
        <f t="shared" ref="W16" si="11">W13+W10+W7</f>
        <v>0.88000000000000012</v>
      </c>
    </row>
    <row r="17" spans="1:23" x14ac:dyDescent="0.3">
      <c r="A17" s="97" t="s">
        <v>420</v>
      </c>
      <c r="B17" s="52"/>
      <c r="C17" s="55">
        <f t="shared" ref="C17" si="12">C16/C18</f>
        <v>0.68532110091743126</v>
      </c>
      <c r="D17" s="55">
        <f>D16/C16</f>
        <v>0.61004016064257027</v>
      </c>
      <c r="E17" s="55">
        <f t="shared" ref="E17:V17" si="13">E16/E18</f>
        <v>0.58049586776859496</v>
      </c>
      <c r="F17" s="55">
        <f t="shared" si="13"/>
        <v>0.63178117048346061</v>
      </c>
      <c r="G17" s="55">
        <f t="shared" si="13"/>
        <v>0.63098733354985381</v>
      </c>
      <c r="H17" s="55">
        <f t="shared" si="13"/>
        <v>0.87676666666666658</v>
      </c>
      <c r="I17" s="55">
        <f t="shared" si="13"/>
        <v>0.92666666666666664</v>
      </c>
      <c r="J17" s="55">
        <f t="shared" si="13"/>
        <v>0.87777777777777777</v>
      </c>
      <c r="K17" s="55">
        <f t="shared" si="13"/>
        <v>2.2612999999999999</v>
      </c>
      <c r="L17" s="55">
        <f t="shared" si="13"/>
        <v>1.7664454545454547</v>
      </c>
      <c r="M17" s="55">
        <f t="shared" si="13"/>
        <v>0.73000000000000009</v>
      </c>
      <c r="N17" s="55">
        <f t="shared" si="13"/>
        <v>0.30300000000000005</v>
      </c>
      <c r="O17" s="55">
        <f t="shared" si="13"/>
        <v>0.67123333333333335</v>
      </c>
      <c r="P17" s="55">
        <f t="shared" si="13"/>
        <v>0.73580000000000001</v>
      </c>
      <c r="Q17" s="55">
        <f t="shared" si="13"/>
        <v>0.95330952380952383</v>
      </c>
      <c r="R17" s="55">
        <f t="shared" si="13"/>
        <v>1.4015919999999999</v>
      </c>
      <c r="S17" s="55">
        <f t="shared" si="13"/>
        <v>1.1861111111111111</v>
      </c>
      <c r="T17" s="55">
        <f t="shared" si="13"/>
        <v>1.4474</v>
      </c>
      <c r="U17" s="55">
        <f t="shared" si="13"/>
        <v>1.5023000000000002</v>
      </c>
      <c r="V17" s="55">
        <f t="shared" si="13"/>
        <v>2.86</v>
      </c>
      <c r="W17" s="55">
        <f t="shared" ref="W17" si="14">W16/W18</f>
        <v>0.44000000000000006</v>
      </c>
    </row>
    <row r="18" spans="1:23" ht="33" x14ac:dyDescent="0.3">
      <c r="A18" s="97" t="s">
        <v>419</v>
      </c>
      <c r="B18" s="100"/>
      <c r="C18" s="54">
        <v>109</v>
      </c>
      <c r="D18" s="54" t="s">
        <v>380</v>
      </c>
      <c r="E18" s="54">
        <v>121</v>
      </c>
      <c r="F18" s="54">
        <v>393</v>
      </c>
      <c r="G18" s="53">
        <v>3079</v>
      </c>
      <c r="H18" s="53">
        <v>300</v>
      </c>
      <c r="I18" s="101">
        <v>1.5</v>
      </c>
      <c r="J18" s="101">
        <v>1.8</v>
      </c>
      <c r="K18" s="54">
        <v>100</v>
      </c>
      <c r="L18" s="54">
        <v>1100</v>
      </c>
      <c r="M18" s="54">
        <v>15</v>
      </c>
      <c r="N18" s="54">
        <v>10</v>
      </c>
      <c r="O18" s="53">
        <v>1200</v>
      </c>
      <c r="P18" s="53">
        <v>1800</v>
      </c>
      <c r="Q18" s="54">
        <v>420</v>
      </c>
      <c r="R18" s="54">
        <v>2500</v>
      </c>
      <c r="S18" s="53">
        <v>18</v>
      </c>
      <c r="T18" s="53">
        <v>50</v>
      </c>
      <c r="U18" s="54">
        <v>100</v>
      </c>
      <c r="V18" s="54">
        <v>4</v>
      </c>
      <c r="W18" s="54">
        <v>2</v>
      </c>
    </row>
  </sheetData>
  <mergeCells count="30">
    <mergeCell ref="P5:P6"/>
    <mergeCell ref="Q5:Q6"/>
    <mergeCell ref="R5:R6"/>
    <mergeCell ref="S5:S6"/>
    <mergeCell ref="C5:D5"/>
    <mergeCell ref="E5:E6"/>
    <mergeCell ref="F5:F6"/>
    <mergeCell ref="I5:I6"/>
    <mergeCell ref="J5:J6"/>
    <mergeCell ref="K5:K6"/>
    <mergeCell ref="L5:L6"/>
    <mergeCell ref="M5:M6"/>
    <mergeCell ref="N5:N6"/>
    <mergeCell ref="O5:O6"/>
    <mergeCell ref="U1:W1"/>
    <mergeCell ref="A2:W3"/>
    <mergeCell ref="O4:V4"/>
    <mergeCell ref="A15:W15"/>
    <mergeCell ref="A12:W12"/>
    <mergeCell ref="A9:W9"/>
    <mergeCell ref="H4:H6"/>
    <mergeCell ref="A4:A6"/>
    <mergeCell ref="B4:B6"/>
    <mergeCell ref="C4:F4"/>
    <mergeCell ref="G4:G6"/>
    <mergeCell ref="I4:N4"/>
    <mergeCell ref="T5:T6"/>
    <mergeCell ref="U5:U6"/>
    <mergeCell ref="V5:V6"/>
    <mergeCell ref="W5:W6"/>
  </mergeCells>
  <pageMargins left="0.7" right="0.7" top="0.75" bottom="0.75" header="0.3" footer="0.3"/>
  <pageSetup paperSize="9" scale="5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9"/>
  <sheetViews>
    <sheetView view="pageBreakPreview" zoomScale="60" zoomScaleNormal="100" workbookViewId="0">
      <selection activeCell="A2" sqref="A2:P2"/>
    </sheetView>
  </sheetViews>
  <sheetFormatPr defaultColWidth="9.140625" defaultRowHeight="16.5" x14ac:dyDescent="0.3"/>
  <cols>
    <col min="1" max="16384" width="9.140625" style="1"/>
  </cols>
  <sheetData>
    <row r="1" spans="1:1025" s="2" customForma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5" t="s">
        <v>74</v>
      </c>
      <c r="Q1" s="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</row>
    <row r="2" spans="1:1025" s="2" customFormat="1" ht="30.75" customHeight="1" x14ac:dyDescent="0.3">
      <c r="A2" s="205" t="s">
        <v>653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11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</row>
    <row r="3" spans="1:1025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025" x14ac:dyDescent="0.3">
      <c r="A4" s="206" t="s">
        <v>421</v>
      </c>
      <c r="B4" s="206"/>
      <c r="C4" s="206"/>
      <c r="D4" s="43">
        <v>109</v>
      </c>
      <c r="E4" s="43">
        <v>121</v>
      </c>
      <c r="F4" s="43">
        <v>393</v>
      </c>
      <c r="G4" s="44">
        <v>3079</v>
      </c>
      <c r="H4" s="45"/>
      <c r="I4" s="45"/>
      <c r="J4" s="45"/>
      <c r="K4" s="45"/>
      <c r="L4" s="45"/>
      <c r="M4" s="45"/>
      <c r="N4" s="45"/>
      <c r="O4" s="45"/>
      <c r="P4" s="45"/>
      <c r="Q4" s="12"/>
    </row>
    <row r="5" spans="1:1025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12"/>
    </row>
    <row r="6" spans="1:1025" x14ac:dyDescent="0.3">
      <c r="A6" s="198" t="s">
        <v>42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2"/>
    </row>
    <row r="7" spans="1:1025" ht="13.9" customHeight="1" x14ac:dyDescent="0.3">
      <c r="A7" s="199" t="s">
        <v>66</v>
      </c>
      <c r="B7" s="199"/>
      <c r="C7" s="199"/>
      <c r="D7" s="203" t="s">
        <v>30</v>
      </c>
      <c r="E7" s="203"/>
      <c r="F7" s="203"/>
      <c r="G7" s="199" t="s">
        <v>67</v>
      </c>
      <c r="H7" s="130"/>
      <c r="I7" s="197" t="s">
        <v>68</v>
      </c>
      <c r="J7" s="197"/>
      <c r="K7" s="197"/>
      <c r="L7" s="197"/>
      <c r="M7" s="130"/>
      <c r="N7" s="197" t="s">
        <v>69</v>
      </c>
      <c r="O7" s="197"/>
      <c r="P7" s="197"/>
      <c r="Q7" s="12"/>
    </row>
    <row r="8" spans="1:1025" x14ac:dyDescent="0.3">
      <c r="A8" s="200"/>
      <c r="B8" s="201"/>
      <c r="C8" s="202"/>
      <c r="D8" s="148" t="s">
        <v>34</v>
      </c>
      <c r="E8" s="148" t="s">
        <v>35</v>
      </c>
      <c r="F8" s="148" t="s">
        <v>36</v>
      </c>
      <c r="G8" s="204"/>
      <c r="H8" s="130"/>
      <c r="I8" s="147" t="s">
        <v>34</v>
      </c>
      <c r="J8" s="147" t="s">
        <v>35</v>
      </c>
      <c r="K8" s="147" t="s">
        <v>36</v>
      </c>
      <c r="L8" s="147" t="s">
        <v>70</v>
      </c>
      <c r="M8" s="130"/>
      <c r="N8" s="147" t="s">
        <v>34</v>
      </c>
      <c r="O8" s="147" t="s">
        <v>35</v>
      </c>
      <c r="P8" s="147" t="s">
        <v>36</v>
      </c>
      <c r="Q8" s="12"/>
    </row>
    <row r="9" spans="1:1025" x14ac:dyDescent="0.3">
      <c r="A9" s="197" t="s">
        <v>1</v>
      </c>
      <c r="B9" s="197"/>
      <c r="C9" s="197"/>
      <c r="D9" s="131">
        <v>22.51</v>
      </c>
      <c r="E9" s="134">
        <v>23.6</v>
      </c>
      <c r="F9" s="131">
        <v>89.27</v>
      </c>
      <c r="G9" s="131">
        <v>667.37</v>
      </c>
      <c r="H9" s="130"/>
      <c r="I9" s="132">
        <v>21</v>
      </c>
      <c r="J9" s="132">
        <v>20</v>
      </c>
      <c r="K9" s="132">
        <v>23</v>
      </c>
      <c r="L9" s="132">
        <v>22</v>
      </c>
      <c r="M9" s="130"/>
      <c r="N9" s="133">
        <v>13</v>
      </c>
      <c r="O9" s="133">
        <v>32</v>
      </c>
      <c r="P9" s="133">
        <v>54</v>
      </c>
      <c r="Q9" s="12"/>
    </row>
    <row r="10" spans="1:1025" x14ac:dyDescent="0.3">
      <c r="A10" s="197" t="s">
        <v>2</v>
      </c>
      <c r="B10" s="197"/>
      <c r="C10" s="197"/>
      <c r="D10" s="131">
        <v>38.53</v>
      </c>
      <c r="E10" s="131">
        <v>26.77</v>
      </c>
      <c r="F10" s="131">
        <v>80.010000000000005</v>
      </c>
      <c r="G10" s="131">
        <v>731.52</v>
      </c>
      <c r="H10" s="130"/>
      <c r="I10" s="132">
        <v>35</v>
      </c>
      <c r="J10" s="132">
        <v>22</v>
      </c>
      <c r="K10" s="132">
        <v>20</v>
      </c>
      <c r="L10" s="132">
        <v>24</v>
      </c>
      <c r="M10" s="130"/>
      <c r="N10" s="133">
        <v>21</v>
      </c>
      <c r="O10" s="133">
        <v>33</v>
      </c>
      <c r="P10" s="133">
        <v>44</v>
      </c>
      <c r="Q10" s="12"/>
    </row>
    <row r="11" spans="1:1025" x14ac:dyDescent="0.3">
      <c r="A11" s="197" t="s">
        <v>3</v>
      </c>
      <c r="B11" s="197"/>
      <c r="C11" s="197"/>
      <c r="D11" s="131">
        <v>30.25</v>
      </c>
      <c r="E11" s="131">
        <v>25.25</v>
      </c>
      <c r="F11" s="131">
        <v>78.27</v>
      </c>
      <c r="G11" s="131">
        <v>668.91</v>
      </c>
      <c r="H11" s="130"/>
      <c r="I11" s="132">
        <v>28</v>
      </c>
      <c r="J11" s="132">
        <v>21</v>
      </c>
      <c r="K11" s="132">
        <v>20</v>
      </c>
      <c r="L11" s="132">
        <v>22</v>
      </c>
      <c r="M11" s="130"/>
      <c r="N11" s="133">
        <v>18</v>
      </c>
      <c r="O11" s="133">
        <v>34</v>
      </c>
      <c r="P11" s="133">
        <v>47</v>
      </c>
      <c r="Q11" s="12"/>
    </row>
    <row r="12" spans="1:1025" x14ac:dyDescent="0.3">
      <c r="A12" s="197" t="s">
        <v>4</v>
      </c>
      <c r="B12" s="197"/>
      <c r="C12" s="197"/>
      <c r="D12" s="131">
        <v>22.34</v>
      </c>
      <c r="E12" s="131">
        <v>27.39</v>
      </c>
      <c r="F12" s="134">
        <v>94.5</v>
      </c>
      <c r="G12" s="131">
        <v>720.23</v>
      </c>
      <c r="H12" s="130"/>
      <c r="I12" s="132">
        <v>20</v>
      </c>
      <c r="J12" s="132">
        <v>23</v>
      </c>
      <c r="K12" s="132">
        <v>24</v>
      </c>
      <c r="L12" s="132">
        <v>23</v>
      </c>
      <c r="M12" s="130"/>
      <c r="N12" s="133">
        <v>12</v>
      </c>
      <c r="O12" s="133">
        <v>34</v>
      </c>
      <c r="P12" s="133">
        <v>52</v>
      </c>
      <c r="Q12" s="12"/>
    </row>
    <row r="13" spans="1:1025" x14ac:dyDescent="0.3">
      <c r="A13" s="197" t="s">
        <v>5</v>
      </c>
      <c r="B13" s="197"/>
      <c r="C13" s="197"/>
      <c r="D13" s="131">
        <v>26.08</v>
      </c>
      <c r="E13" s="131">
        <v>23.82</v>
      </c>
      <c r="F13" s="134">
        <v>89.4</v>
      </c>
      <c r="G13" s="131">
        <v>686.78</v>
      </c>
      <c r="H13" s="130"/>
      <c r="I13" s="132">
        <v>24</v>
      </c>
      <c r="J13" s="132">
        <v>20</v>
      </c>
      <c r="K13" s="132">
        <v>23</v>
      </c>
      <c r="L13" s="132">
        <v>22</v>
      </c>
      <c r="M13" s="130"/>
      <c r="N13" s="133">
        <v>15</v>
      </c>
      <c r="O13" s="133">
        <v>31</v>
      </c>
      <c r="P13" s="133">
        <v>52</v>
      </c>
      <c r="Q13" s="12"/>
    </row>
    <row r="14" spans="1:1025" x14ac:dyDescent="0.3">
      <c r="A14" s="197" t="s">
        <v>6</v>
      </c>
      <c r="B14" s="197"/>
      <c r="C14" s="197"/>
      <c r="D14" s="131">
        <v>22.28</v>
      </c>
      <c r="E14" s="131">
        <v>24.75</v>
      </c>
      <c r="F14" s="131">
        <v>88.79</v>
      </c>
      <c r="G14" s="131">
        <v>673.34</v>
      </c>
      <c r="H14" s="130"/>
      <c r="I14" s="132">
        <v>20</v>
      </c>
      <c r="J14" s="132">
        <v>20</v>
      </c>
      <c r="K14" s="132">
        <v>23</v>
      </c>
      <c r="L14" s="132">
        <v>22</v>
      </c>
      <c r="M14" s="130"/>
      <c r="N14" s="133">
        <v>13</v>
      </c>
      <c r="O14" s="133">
        <v>33</v>
      </c>
      <c r="P14" s="133">
        <v>53</v>
      </c>
      <c r="Q14" s="12"/>
    </row>
    <row r="15" spans="1:1025" x14ac:dyDescent="0.3">
      <c r="A15" s="197" t="s">
        <v>7</v>
      </c>
      <c r="B15" s="197"/>
      <c r="C15" s="197"/>
      <c r="D15" s="131">
        <v>34.119999999999997</v>
      </c>
      <c r="E15" s="131">
        <v>28.11</v>
      </c>
      <c r="F15" s="131">
        <v>78.709999999999994</v>
      </c>
      <c r="G15" s="131">
        <v>718.96</v>
      </c>
      <c r="H15" s="130"/>
      <c r="I15" s="132">
        <v>31</v>
      </c>
      <c r="J15" s="132">
        <v>23</v>
      </c>
      <c r="K15" s="132">
        <v>20</v>
      </c>
      <c r="L15" s="132">
        <v>23</v>
      </c>
      <c r="M15" s="130"/>
      <c r="N15" s="133">
        <v>19</v>
      </c>
      <c r="O15" s="133">
        <v>35</v>
      </c>
      <c r="P15" s="133">
        <v>44</v>
      </c>
      <c r="Q15" s="12"/>
    </row>
    <row r="16" spans="1:1025" x14ac:dyDescent="0.3">
      <c r="A16" s="197" t="s">
        <v>8</v>
      </c>
      <c r="B16" s="197"/>
      <c r="C16" s="197"/>
      <c r="D16" s="131">
        <v>33.119999999999997</v>
      </c>
      <c r="E16" s="131">
        <v>23.89</v>
      </c>
      <c r="F16" s="131">
        <v>89.92</v>
      </c>
      <c r="G16" s="131">
        <v>714.06</v>
      </c>
      <c r="H16" s="130"/>
      <c r="I16" s="132">
        <v>30</v>
      </c>
      <c r="J16" s="132">
        <v>20</v>
      </c>
      <c r="K16" s="132">
        <v>23</v>
      </c>
      <c r="L16" s="132">
        <v>23</v>
      </c>
      <c r="M16" s="130"/>
      <c r="N16" s="133">
        <v>19</v>
      </c>
      <c r="O16" s="133">
        <v>30</v>
      </c>
      <c r="P16" s="133">
        <v>50</v>
      </c>
      <c r="Q16" s="12"/>
    </row>
    <row r="17" spans="1:17" x14ac:dyDescent="0.3">
      <c r="A17" s="197" t="s">
        <v>9</v>
      </c>
      <c r="B17" s="197"/>
      <c r="C17" s="197"/>
      <c r="D17" s="131">
        <v>21.98</v>
      </c>
      <c r="E17" s="131">
        <v>24.28</v>
      </c>
      <c r="F17" s="131">
        <v>98.11</v>
      </c>
      <c r="G17" s="131">
        <v>706.94</v>
      </c>
      <c r="H17" s="130"/>
      <c r="I17" s="132">
        <v>20</v>
      </c>
      <c r="J17" s="132">
        <v>20</v>
      </c>
      <c r="K17" s="132">
        <v>25</v>
      </c>
      <c r="L17" s="132">
        <v>23</v>
      </c>
      <c r="M17" s="130"/>
      <c r="N17" s="133">
        <v>12</v>
      </c>
      <c r="O17" s="133">
        <v>31</v>
      </c>
      <c r="P17" s="133">
        <v>56</v>
      </c>
      <c r="Q17" s="12"/>
    </row>
    <row r="18" spans="1:17" x14ac:dyDescent="0.3">
      <c r="A18" s="197" t="s">
        <v>10</v>
      </c>
      <c r="B18" s="197"/>
      <c r="C18" s="197"/>
      <c r="D18" s="131">
        <v>23.47</v>
      </c>
      <c r="E18" s="134">
        <v>24.1</v>
      </c>
      <c r="F18" s="131">
        <v>94.15</v>
      </c>
      <c r="G18" s="131">
        <v>692.52</v>
      </c>
      <c r="H18" s="130"/>
      <c r="I18" s="132">
        <v>22</v>
      </c>
      <c r="J18" s="132">
        <v>20</v>
      </c>
      <c r="K18" s="132">
        <v>24</v>
      </c>
      <c r="L18" s="132">
        <v>22</v>
      </c>
      <c r="M18" s="130"/>
      <c r="N18" s="133">
        <v>14</v>
      </c>
      <c r="O18" s="133">
        <v>31</v>
      </c>
      <c r="P18" s="133">
        <v>54</v>
      </c>
      <c r="Q18" s="12"/>
    </row>
    <row r="19" spans="1:17" x14ac:dyDescent="0.3">
      <c r="A19" s="197" t="s">
        <v>15</v>
      </c>
      <c r="B19" s="197"/>
      <c r="C19" s="197"/>
      <c r="D19" s="131">
        <v>22.51</v>
      </c>
      <c r="E19" s="134">
        <v>23.6</v>
      </c>
      <c r="F19" s="131">
        <v>89.27</v>
      </c>
      <c r="G19" s="131">
        <v>667.37</v>
      </c>
      <c r="H19" s="130"/>
      <c r="I19" s="132">
        <v>21</v>
      </c>
      <c r="J19" s="132">
        <v>20</v>
      </c>
      <c r="K19" s="132">
        <v>23</v>
      </c>
      <c r="L19" s="132">
        <v>22</v>
      </c>
      <c r="M19" s="130"/>
      <c r="N19" s="133">
        <v>13</v>
      </c>
      <c r="O19" s="133">
        <v>32</v>
      </c>
      <c r="P19" s="133">
        <v>54</v>
      </c>
      <c r="Q19" s="12"/>
    </row>
    <row r="20" spans="1:17" x14ac:dyDescent="0.3">
      <c r="A20" s="197" t="s">
        <v>16</v>
      </c>
      <c r="B20" s="197"/>
      <c r="C20" s="197"/>
      <c r="D20" s="131">
        <v>38.53</v>
      </c>
      <c r="E20" s="131">
        <v>26.77</v>
      </c>
      <c r="F20" s="131">
        <v>80.010000000000005</v>
      </c>
      <c r="G20" s="131">
        <v>731.52</v>
      </c>
      <c r="H20" s="130"/>
      <c r="I20" s="132">
        <v>35</v>
      </c>
      <c r="J20" s="132">
        <v>22</v>
      </c>
      <c r="K20" s="132">
        <v>20</v>
      </c>
      <c r="L20" s="132">
        <v>24</v>
      </c>
      <c r="M20" s="130"/>
      <c r="N20" s="133">
        <v>21</v>
      </c>
      <c r="O20" s="133">
        <v>33</v>
      </c>
      <c r="P20" s="133">
        <v>44</v>
      </c>
      <c r="Q20" s="12"/>
    </row>
    <row r="21" spans="1:17" x14ac:dyDescent="0.3">
      <c r="A21" s="197" t="s">
        <v>17</v>
      </c>
      <c r="B21" s="197"/>
      <c r="C21" s="197"/>
      <c r="D21" s="131">
        <v>30.62</v>
      </c>
      <c r="E21" s="131">
        <v>27.81</v>
      </c>
      <c r="F21" s="131">
        <v>77.069999999999993</v>
      </c>
      <c r="G21" s="131">
        <v>696.18</v>
      </c>
      <c r="H21" s="130"/>
      <c r="I21" s="132">
        <v>28</v>
      </c>
      <c r="J21" s="132">
        <v>23</v>
      </c>
      <c r="K21" s="132">
        <v>20</v>
      </c>
      <c r="L21" s="132">
        <v>23</v>
      </c>
      <c r="M21" s="130"/>
      <c r="N21" s="133">
        <v>18</v>
      </c>
      <c r="O21" s="133">
        <v>36</v>
      </c>
      <c r="P21" s="133">
        <v>44</v>
      </c>
      <c r="Q21" s="12"/>
    </row>
    <row r="22" spans="1:17" x14ac:dyDescent="0.3">
      <c r="A22" s="197" t="s">
        <v>18</v>
      </c>
      <c r="B22" s="197"/>
      <c r="C22" s="197"/>
      <c r="D22" s="131">
        <v>21.63</v>
      </c>
      <c r="E22" s="131">
        <v>25.87</v>
      </c>
      <c r="F22" s="131">
        <v>81.53</v>
      </c>
      <c r="G22" s="131">
        <v>651.92999999999995</v>
      </c>
      <c r="H22" s="130"/>
      <c r="I22" s="132">
        <v>20</v>
      </c>
      <c r="J22" s="132">
        <v>21</v>
      </c>
      <c r="K22" s="132">
        <v>21</v>
      </c>
      <c r="L22" s="132">
        <v>21</v>
      </c>
      <c r="M22" s="130"/>
      <c r="N22" s="133">
        <v>13</v>
      </c>
      <c r="O22" s="133">
        <v>36</v>
      </c>
      <c r="P22" s="133">
        <v>50</v>
      </c>
      <c r="Q22" s="12"/>
    </row>
    <row r="23" spans="1:17" x14ac:dyDescent="0.3">
      <c r="A23" s="197" t="s">
        <v>19</v>
      </c>
      <c r="B23" s="197"/>
      <c r="C23" s="197"/>
      <c r="D23" s="131">
        <v>29.84</v>
      </c>
      <c r="E23" s="131">
        <v>26.58</v>
      </c>
      <c r="F23" s="131">
        <v>81.17</v>
      </c>
      <c r="G23" s="131">
        <v>689.65</v>
      </c>
      <c r="H23" s="130"/>
      <c r="I23" s="132">
        <v>27</v>
      </c>
      <c r="J23" s="132">
        <v>22</v>
      </c>
      <c r="K23" s="132">
        <v>21</v>
      </c>
      <c r="L23" s="132">
        <v>22</v>
      </c>
      <c r="M23" s="130"/>
      <c r="N23" s="133">
        <v>17</v>
      </c>
      <c r="O23" s="133">
        <v>35</v>
      </c>
      <c r="P23" s="133">
        <v>47</v>
      </c>
      <c r="Q23" s="12"/>
    </row>
    <row r="24" spans="1:17" x14ac:dyDescent="0.3">
      <c r="A24" s="197" t="s">
        <v>20</v>
      </c>
      <c r="B24" s="197"/>
      <c r="C24" s="197"/>
      <c r="D24" s="131">
        <v>21.97</v>
      </c>
      <c r="E24" s="131">
        <v>24.21</v>
      </c>
      <c r="F24" s="131">
        <v>98.97</v>
      </c>
      <c r="G24" s="131">
        <v>707.78</v>
      </c>
      <c r="H24" s="130"/>
      <c r="I24" s="132">
        <v>20</v>
      </c>
      <c r="J24" s="132">
        <v>20</v>
      </c>
      <c r="K24" s="132">
        <v>25</v>
      </c>
      <c r="L24" s="132">
        <v>23</v>
      </c>
      <c r="M24" s="130"/>
      <c r="N24" s="133">
        <v>12</v>
      </c>
      <c r="O24" s="133">
        <v>31</v>
      </c>
      <c r="P24" s="133">
        <v>56</v>
      </c>
      <c r="Q24" s="12"/>
    </row>
    <row r="25" spans="1:17" x14ac:dyDescent="0.3">
      <c r="A25" s="197" t="s">
        <v>21</v>
      </c>
      <c r="B25" s="197"/>
      <c r="C25" s="197"/>
      <c r="D25" s="131">
        <v>35.17</v>
      </c>
      <c r="E25" s="131">
        <v>28.74</v>
      </c>
      <c r="F25" s="131">
        <v>86.26</v>
      </c>
      <c r="G25" s="131">
        <v>759.77</v>
      </c>
      <c r="H25" s="130"/>
      <c r="I25" s="132">
        <v>32</v>
      </c>
      <c r="J25" s="132">
        <v>24</v>
      </c>
      <c r="K25" s="132">
        <v>22</v>
      </c>
      <c r="L25" s="132">
        <v>25</v>
      </c>
      <c r="M25" s="130"/>
      <c r="N25" s="133">
        <v>19</v>
      </c>
      <c r="O25" s="133">
        <v>34</v>
      </c>
      <c r="P25" s="133">
        <v>45</v>
      </c>
      <c r="Q25" s="12"/>
    </row>
    <row r="26" spans="1:17" x14ac:dyDescent="0.3">
      <c r="A26" s="197" t="s">
        <v>22</v>
      </c>
      <c r="B26" s="197"/>
      <c r="C26" s="197"/>
      <c r="D26" s="131">
        <v>30.21</v>
      </c>
      <c r="E26" s="131">
        <v>29.63</v>
      </c>
      <c r="F26" s="131">
        <v>88.39</v>
      </c>
      <c r="G26" s="131">
        <v>747.21</v>
      </c>
      <c r="H26" s="130"/>
      <c r="I26" s="132">
        <v>28</v>
      </c>
      <c r="J26" s="132">
        <v>24</v>
      </c>
      <c r="K26" s="132">
        <v>22</v>
      </c>
      <c r="L26" s="132">
        <v>24</v>
      </c>
      <c r="M26" s="130"/>
      <c r="N26" s="133">
        <v>16</v>
      </c>
      <c r="O26" s="133">
        <v>36</v>
      </c>
      <c r="P26" s="133">
        <v>47</v>
      </c>
      <c r="Q26" s="12"/>
    </row>
    <row r="27" spans="1:17" x14ac:dyDescent="0.3">
      <c r="A27" s="197" t="s">
        <v>23</v>
      </c>
      <c r="B27" s="197"/>
      <c r="C27" s="197"/>
      <c r="D27" s="131">
        <v>22.21</v>
      </c>
      <c r="E27" s="131">
        <v>26.54</v>
      </c>
      <c r="F27" s="131">
        <v>84.34</v>
      </c>
      <c r="G27" s="131">
        <v>671.37</v>
      </c>
      <c r="H27" s="130"/>
      <c r="I27" s="132">
        <v>20</v>
      </c>
      <c r="J27" s="132">
        <v>22</v>
      </c>
      <c r="K27" s="132">
        <v>21</v>
      </c>
      <c r="L27" s="132">
        <v>22</v>
      </c>
      <c r="M27" s="130"/>
      <c r="N27" s="133">
        <v>13</v>
      </c>
      <c r="O27" s="133">
        <v>36</v>
      </c>
      <c r="P27" s="133">
        <v>50</v>
      </c>
      <c r="Q27" s="12"/>
    </row>
    <row r="28" spans="1:17" x14ac:dyDescent="0.3">
      <c r="A28" s="197" t="s">
        <v>24</v>
      </c>
      <c r="B28" s="197"/>
      <c r="C28" s="197"/>
      <c r="D28" s="131">
        <v>25.89</v>
      </c>
      <c r="E28" s="131">
        <v>25.71</v>
      </c>
      <c r="F28" s="134">
        <v>82.7</v>
      </c>
      <c r="G28" s="135">
        <v>669</v>
      </c>
      <c r="H28" s="130"/>
      <c r="I28" s="132">
        <v>24</v>
      </c>
      <c r="J28" s="132">
        <v>21</v>
      </c>
      <c r="K28" s="132">
        <v>21</v>
      </c>
      <c r="L28" s="132">
        <v>22</v>
      </c>
      <c r="M28" s="130"/>
      <c r="N28" s="133">
        <v>15</v>
      </c>
      <c r="O28" s="133">
        <v>35</v>
      </c>
      <c r="P28" s="133">
        <v>49</v>
      </c>
      <c r="Q28" s="12"/>
    </row>
    <row r="29" spans="1:17" x14ac:dyDescent="0.3">
      <c r="A29" s="197" t="s">
        <v>71</v>
      </c>
      <c r="B29" s="197"/>
      <c r="C29" s="197"/>
      <c r="D29" s="131">
        <v>27.66</v>
      </c>
      <c r="E29" s="131">
        <v>25.87</v>
      </c>
      <c r="F29" s="131">
        <v>86.54</v>
      </c>
      <c r="G29" s="131">
        <v>698.62</v>
      </c>
      <c r="H29" s="130"/>
      <c r="I29" s="132">
        <v>25</v>
      </c>
      <c r="J29" s="132">
        <v>21</v>
      </c>
      <c r="K29" s="132">
        <v>22</v>
      </c>
      <c r="L29" s="132">
        <v>23</v>
      </c>
      <c r="M29" s="130"/>
      <c r="N29" s="133">
        <v>16</v>
      </c>
      <c r="O29" s="133">
        <v>33</v>
      </c>
      <c r="P29" s="133">
        <v>50</v>
      </c>
      <c r="Q29" s="12"/>
    </row>
    <row r="30" spans="1:17" ht="13.9" customHeight="1" x14ac:dyDescent="0.3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2"/>
    </row>
    <row r="31" spans="1:17" x14ac:dyDescent="0.3">
      <c r="A31" s="198" t="s">
        <v>13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2"/>
    </row>
    <row r="32" spans="1:17" ht="13.9" customHeight="1" x14ac:dyDescent="0.3">
      <c r="A32" s="199" t="s">
        <v>66</v>
      </c>
      <c r="B32" s="199"/>
      <c r="C32" s="199"/>
      <c r="D32" s="203" t="s">
        <v>30</v>
      </c>
      <c r="E32" s="203"/>
      <c r="F32" s="203"/>
      <c r="G32" s="199" t="s">
        <v>67</v>
      </c>
      <c r="H32" s="130"/>
      <c r="I32" s="197" t="s">
        <v>68</v>
      </c>
      <c r="J32" s="197"/>
      <c r="K32" s="197"/>
      <c r="L32" s="197"/>
      <c r="M32" s="130"/>
      <c r="N32" s="197" t="s">
        <v>69</v>
      </c>
      <c r="O32" s="197"/>
      <c r="P32" s="197"/>
      <c r="Q32" s="12"/>
    </row>
    <row r="33" spans="1:17" x14ac:dyDescent="0.3">
      <c r="A33" s="200"/>
      <c r="B33" s="201"/>
      <c r="C33" s="202"/>
      <c r="D33" s="148" t="s">
        <v>34</v>
      </c>
      <c r="E33" s="148" t="s">
        <v>35</v>
      </c>
      <c r="F33" s="148" t="s">
        <v>36</v>
      </c>
      <c r="G33" s="204"/>
      <c r="H33" s="130"/>
      <c r="I33" s="147" t="s">
        <v>34</v>
      </c>
      <c r="J33" s="147" t="s">
        <v>35</v>
      </c>
      <c r="K33" s="147" t="s">
        <v>36</v>
      </c>
      <c r="L33" s="147" t="s">
        <v>70</v>
      </c>
      <c r="M33" s="130"/>
      <c r="N33" s="147" t="s">
        <v>34</v>
      </c>
      <c r="O33" s="147" t="s">
        <v>35</v>
      </c>
      <c r="P33" s="147" t="s">
        <v>36</v>
      </c>
      <c r="Q33" s="12"/>
    </row>
    <row r="34" spans="1:17" x14ac:dyDescent="0.3">
      <c r="A34" s="197" t="s">
        <v>1</v>
      </c>
      <c r="B34" s="197"/>
      <c r="C34" s="197"/>
      <c r="D34" s="131">
        <v>42.98</v>
      </c>
      <c r="E34" s="131">
        <v>43.48</v>
      </c>
      <c r="F34" s="131">
        <v>120.46</v>
      </c>
      <c r="G34" s="149">
        <v>1052.99</v>
      </c>
      <c r="H34" s="130"/>
      <c r="I34" s="132">
        <v>39</v>
      </c>
      <c r="J34" s="132">
        <v>36</v>
      </c>
      <c r="K34" s="132">
        <v>31</v>
      </c>
      <c r="L34" s="132">
        <v>34</v>
      </c>
      <c r="M34" s="130"/>
      <c r="N34" s="133">
        <v>16</v>
      </c>
      <c r="O34" s="133">
        <v>37</v>
      </c>
      <c r="P34" s="133">
        <v>46</v>
      </c>
      <c r="Q34" s="12"/>
    </row>
    <row r="35" spans="1:17" x14ac:dyDescent="0.3">
      <c r="A35" s="197" t="s">
        <v>2</v>
      </c>
      <c r="B35" s="197"/>
      <c r="C35" s="197"/>
      <c r="D35" s="131">
        <v>32.46</v>
      </c>
      <c r="E35" s="131">
        <v>38.22</v>
      </c>
      <c r="F35" s="131">
        <v>117.08</v>
      </c>
      <c r="G35" s="131">
        <v>952.23</v>
      </c>
      <c r="H35" s="130"/>
      <c r="I35" s="132">
        <v>30</v>
      </c>
      <c r="J35" s="132">
        <v>32</v>
      </c>
      <c r="K35" s="132">
        <v>30</v>
      </c>
      <c r="L35" s="132">
        <v>31</v>
      </c>
      <c r="M35" s="130"/>
      <c r="N35" s="133">
        <v>14</v>
      </c>
      <c r="O35" s="133">
        <v>36</v>
      </c>
      <c r="P35" s="133">
        <v>49</v>
      </c>
      <c r="Q35" s="12"/>
    </row>
    <row r="36" spans="1:17" x14ac:dyDescent="0.3">
      <c r="A36" s="197" t="s">
        <v>3</v>
      </c>
      <c r="B36" s="197"/>
      <c r="C36" s="197"/>
      <c r="D36" s="135">
        <v>36</v>
      </c>
      <c r="E36" s="131">
        <v>40.39</v>
      </c>
      <c r="F36" s="131">
        <v>123.61</v>
      </c>
      <c r="G36" s="149">
        <v>1012.17</v>
      </c>
      <c r="H36" s="130"/>
      <c r="I36" s="132">
        <v>33</v>
      </c>
      <c r="J36" s="132">
        <v>33</v>
      </c>
      <c r="K36" s="132">
        <v>31</v>
      </c>
      <c r="L36" s="132">
        <v>33</v>
      </c>
      <c r="M36" s="130"/>
      <c r="N36" s="133">
        <v>14</v>
      </c>
      <c r="O36" s="133">
        <v>36</v>
      </c>
      <c r="P36" s="133">
        <v>49</v>
      </c>
      <c r="Q36" s="12"/>
    </row>
    <row r="37" spans="1:17" x14ac:dyDescent="0.3">
      <c r="A37" s="197" t="s">
        <v>4</v>
      </c>
      <c r="B37" s="197"/>
      <c r="C37" s="197"/>
      <c r="D37" s="131">
        <v>41.64</v>
      </c>
      <c r="E37" s="131">
        <v>40.11</v>
      </c>
      <c r="F37" s="131">
        <v>120.98</v>
      </c>
      <c r="G37" s="150">
        <v>1038.4000000000001</v>
      </c>
      <c r="H37" s="130"/>
      <c r="I37" s="132">
        <v>38</v>
      </c>
      <c r="J37" s="132">
        <v>33</v>
      </c>
      <c r="K37" s="132">
        <v>31</v>
      </c>
      <c r="L37" s="132">
        <v>34</v>
      </c>
      <c r="M37" s="130"/>
      <c r="N37" s="133">
        <v>16</v>
      </c>
      <c r="O37" s="133">
        <v>35</v>
      </c>
      <c r="P37" s="133">
        <v>47</v>
      </c>
      <c r="Q37" s="12"/>
    </row>
    <row r="38" spans="1:17" x14ac:dyDescent="0.3">
      <c r="A38" s="197" t="s">
        <v>5</v>
      </c>
      <c r="B38" s="197"/>
      <c r="C38" s="197"/>
      <c r="D38" s="131">
        <v>35.75</v>
      </c>
      <c r="E38" s="131">
        <v>36.74</v>
      </c>
      <c r="F38" s="134">
        <v>124.9</v>
      </c>
      <c r="G38" s="131">
        <v>985.02</v>
      </c>
      <c r="H38" s="130"/>
      <c r="I38" s="132">
        <v>33</v>
      </c>
      <c r="J38" s="132">
        <v>30</v>
      </c>
      <c r="K38" s="132">
        <v>32</v>
      </c>
      <c r="L38" s="132">
        <v>32</v>
      </c>
      <c r="M38" s="130"/>
      <c r="N38" s="133">
        <v>15</v>
      </c>
      <c r="O38" s="133">
        <v>34</v>
      </c>
      <c r="P38" s="133">
        <v>51</v>
      </c>
      <c r="Q38" s="12"/>
    </row>
    <row r="39" spans="1:17" x14ac:dyDescent="0.3">
      <c r="A39" s="197" t="s">
        <v>6</v>
      </c>
      <c r="B39" s="197"/>
      <c r="C39" s="197"/>
      <c r="D39" s="131">
        <v>47.84</v>
      </c>
      <c r="E39" s="131">
        <v>36.43</v>
      </c>
      <c r="F39" s="131">
        <v>127.26</v>
      </c>
      <c r="G39" s="149">
        <v>1036.46</v>
      </c>
      <c r="H39" s="130"/>
      <c r="I39" s="132">
        <v>44</v>
      </c>
      <c r="J39" s="132">
        <v>30</v>
      </c>
      <c r="K39" s="132">
        <v>32</v>
      </c>
      <c r="L39" s="132">
        <v>34</v>
      </c>
      <c r="M39" s="130"/>
      <c r="N39" s="133">
        <v>18</v>
      </c>
      <c r="O39" s="133">
        <v>32</v>
      </c>
      <c r="P39" s="133">
        <v>49</v>
      </c>
      <c r="Q39" s="12"/>
    </row>
    <row r="40" spans="1:17" x14ac:dyDescent="0.3">
      <c r="A40" s="197" t="s">
        <v>7</v>
      </c>
      <c r="B40" s="197"/>
      <c r="C40" s="197"/>
      <c r="D40" s="131">
        <v>36.47</v>
      </c>
      <c r="E40" s="131">
        <v>38.32</v>
      </c>
      <c r="F40" s="131">
        <v>121.87</v>
      </c>
      <c r="G40" s="131">
        <v>989.43</v>
      </c>
      <c r="H40" s="130"/>
      <c r="I40" s="132">
        <v>33</v>
      </c>
      <c r="J40" s="132">
        <v>32</v>
      </c>
      <c r="K40" s="132">
        <v>31</v>
      </c>
      <c r="L40" s="132">
        <v>32</v>
      </c>
      <c r="M40" s="130"/>
      <c r="N40" s="133">
        <v>15</v>
      </c>
      <c r="O40" s="133">
        <v>35</v>
      </c>
      <c r="P40" s="133">
        <v>49</v>
      </c>
      <c r="Q40" s="12"/>
    </row>
    <row r="41" spans="1:17" x14ac:dyDescent="0.3">
      <c r="A41" s="197" t="s">
        <v>8</v>
      </c>
      <c r="B41" s="197"/>
      <c r="C41" s="197"/>
      <c r="D41" s="131">
        <v>33.020000000000003</v>
      </c>
      <c r="E41" s="131">
        <v>37.28</v>
      </c>
      <c r="F41" s="131">
        <v>117.38</v>
      </c>
      <c r="G41" s="131">
        <v>945.25</v>
      </c>
      <c r="H41" s="130"/>
      <c r="I41" s="132">
        <v>30</v>
      </c>
      <c r="J41" s="132">
        <v>31</v>
      </c>
      <c r="K41" s="132">
        <v>30</v>
      </c>
      <c r="L41" s="132">
        <v>31</v>
      </c>
      <c r="M41" s="130"/>
      <c r="N41" s="133">
        <v>14</v>
      </c>
      <c r="O41" s="133">
        <v>35</v>
      </c>
      <c r="P41" s="133">
        <v>50</v>
      </c>
      <c r="Q41" s="12"/>
    </row>
    <row r="42" spans="1:17" x14ac:dyDescent="0.3">
      <c r="A42" s="197" t="s">
        <v>9</v>
      </c>
      <c r="B42" s="197"/>
      <c r="C42" s="197"/>
      <c r="D42" s="131">
        <v>40.74</v>
      </c>
      <c r="E42" s="131">
        <v>39.020000000000003</v>
      </c>
      <c r="F42" s="131">
        <v>122.18</v>
      </c>
      <c r="G42" s="149">
        <v>1012.65</v>
      </c>
      <c r="H42" s="130"/>
      <c r="I42" s="132">
        <v>37</v>
      </c>
      <c r="J42" s="132">
        <v>32</v>
      </c>
      <c r="K42" s="132">
        <v>31</v>
      </c>
      <c r="L42" s="132">
        <v>33</v>
      </c>
      <c r="M42" s="130"/>
      <c r="N42" s="133">
        <v>16</v>
      </c>
      <c r="O42" s="133">
        <v>35</v>
      </c>
      <c r="P42" s="133">
        <v>48</v>
      </c>
      <c r="Q42" s="12"/>
    </row>
    <row r="43" spans="1:17" x14ac:dyDescent="0.3">
      <c r="A43" s="197" t="s">
        <v>10</v>
      </c>
      <c r="B43" s="197"/>
      <c r="C43" s="197"/>
      <c r="D43" s="131">
        <v>51.64</v>
      </c>
      <c r="E43" s="131">
        <v>39.119999999999997</v>
      </c>
      <c r="F43" s="131">
        <v>122.65</v>
      </c>
      <c r="G43" s="149">
        <v>1068.52</v>
      </c>
      <c r="H43" s="130"/>
      <c r="I43" s="132">
        <v>47</v>
      </c>
      <c r="J43" s="132">
        <v>32</v>
      </c>
      <c r="K43" s="132">
        <v>31</v>
      </c>
      <c r="L43" s="132">
        <v>35</v>
      </c>
      <c r="M43" s="130"/>
      <c r="N43" s="133">
        <v>19</v>
      </c>
      <c r="O43" s="133">
        <v>33</v>
      </c>
      <c r="P43" s="133">
        <v>46</v>
      </c>
      <c r="Q43" s="12"/>
    </row>
    <row r="44" spans="1:17" x14ac:dyDescent="0.3">
      <c r="A44" s="197" t="s">
        <v>15</v>
      </c>
      <c r="B44" s="197"/>
      <c r="C44" s="197"/>
      <c r="D44" s="134">
        <v>41.4</v>
      </c>
      <c r="E44" s="131">
        <v>38.479999999999997</v>
      </c>
      <c r="F44" s="131">
        <v>129.18</v>
      </c>
      <c r="G44" s="149">
        <v>1035.6199999999999</v>
      </c>
      <c r="H44" s="130"/>
      <c r="I44" s="132">
        <v>38</v>
      </c>
      <c r="J44" s="132">
        <v>32</v>
      </c>
      <c r="K44" s="132">
        <v>33</v>
      </c>
      <c r="L44" s="132">
        <v>34</v>
      </c>
      <c r="M44" s="130"/>
      <c r="N44" s="133">
        <v>16</v>
      </c>
      <c r="O44" s="133">
        <v>33</v>
      </c>
      <c r="P44" s="133">
        <v>50</v>
      </c>
      <c r="Q44" s="12"/>
    </row>
    <row r="45" spans="1:17" x14ac:dyDescent="0.3">
      <c r="A45" s="197" t="s">
        <v>16</v>
      </c>
      <c r="B45" s="197"/>
      <c r="C45" s="197"/>
      <c r="D45" s="131">
        <v>45.13</v>
      </c>
      <c r="E45" s="131">
        <v>40.270000000000003</v>
      </c>
      <c r="F45" s="131">
        <v>121.28</v>
      </c>
      <c r="G45" s="149">
        <v>1045.3699999999999</v>
      </c>
      <c r="H45" s="130"/>
      <c r="I45" s="132">
        <v>41</v>
      </c>
      <c r="J45" s="132">
        <v>33</v>
      </c>
      <c r="K45" s="132">
        <v>31</v>
      </c>
      <c r="L45" s="132">
        <v>34</v>
      </c>
      <c r="M45" s="130"/>
      <c r="N45" s="133">
        <v>17</v>
      </c>
      <c r="O45" s="133">
        <v>35</v>
      </c>
      <c r="P45" s="133">
        <v>46</v>
      </c>
      <c r="Q45" s="12"/>
    </row>
    <row r="46" spans="1:17" x14ac:dyDescent="0.3">
      <c r="A46" s="197" t="s">
        <v>17</v>
      </c>
      <c r="B46" s="197"/>
      <c r="C46" s="197"/>
      <c r="D46" s="131">
        <v>35.28</v>
      </c>
      <c r="E46" s="131">
        <v>36.08</v>
      </c>
      <c r="F46" s="131">
        <v>125.81</v>
      </c>
      <c r="G46" s="131">
        <v>977.97</v>
      </c>
      <c r="H46" s="130"/>
      <c r="I46" s="132">
        <v>32</v>
      </c>
      <c r="J46" s="132">
        <v>30</v>
      </c>
      <c r="K46" s="132">
        <v>32</v>
      </c>
      <c r="L46" s="132">
        <v>32</v>
      </c>
      <c r="M46" s="130"/>
      <c r="N46" s="133">
        <v>14</v>
      </c>
      <c r="O46" s="133">
        <v>33</v>
      </c>
      <c r="P46" s="133">
        <v>51</v>
      </c>
      <c r="Q46" s="12"/>
    </row>
    <row r="47" spans="1:17" x14ac:dyDescent="0.3">
      <c r="A47" s="197" t="s">
        <v>18</v>
      </c>
      <c r="B47" s="197"/>
      <c r="C47" s="197"/>
      <c r="D47" s="131">
        <v>38.549999999999997</v>
      </c>
      <c r="E47" s="134">
        <v>37.9</v>
      </c>
      <c r="F47" s="131">
        <v>124.01</v>
      </c>
      <c r="G47" s="149">
        <v>1008.71</v>
      </c>
      <c r="H47" s="130"/>
      <c r="I47" s="132">
        <v>35</v>
      </c>
      <c r="J47" s="132">
        <v>31</v>
      </c>
      <c r="K47" s="132">
        <v>32</v>
      </c>
      <c r="L47" s="132">
        <v>33</v>
      </c>
      <c r="M47" s="130"/>
      <c r="N47" s="133">
        <v>15</v>
      </c>
      <c r="O47" s="133">
        <v>34</v>
      </c>
      <c r="P47" s="133">
        <v>49</v>
      </c>
      <c r="Q47" s="12"/>
    </row>
    <row r="48" spans="1:17" x14ac:dyDescent="0.3">
      <c r="A48" s="197" t="s">
        <v>19</v>
      </c>
      <c r="B48" s="197"/>
      <c r="C48" s="197"/>
      <c r="D48" s="134">
        <v>47.5</v>
      </c>
      <c r="E48" s="131">
        <v>36.53</v>
      </c>
      <c r="F48" s="131">
        <v>127.05</v>
      </c>
      <c r="G48" s="149">
        <v>1040.81</v>
      </c>
      <c r="H48" s="130"/>
      <c r="I48" s="132">
        <v>44</v>
      </c>
      <c r="J48" s="132">
        <v>30</v>
      </c>
      <c r="K48" s="132">
        <v>32</v>
      </c>
      <c r="L48" s="132">
        <v>34</v>
      </c>
      <c r="M48" s="130"/>
      <c r="N48" s="133">
        <v>18</v>
      </c>
      <c r="O48" s="133">
        <v>32</v>
      </c>
      <c r="P48" s="133">
        <v>49</v>
      </c>
      <c r="Q48" s="12"/>
    </row>
    <row r="49" spans="1:17" x14ac:dyDescent="0.3">
      <c r="A49" s="197" t="s">
        <v>20</v>
      </c>
      <c r="B49" s="197"/>
      <c r="C49" s="197"/>
      <c r="D49" s="131">
        <v>32.880000000000003</v>
      </c>
      <c r="E49" s="131">
        <v>36.159999999999997</v>
      </c>
      <c r="F49" s="131">
        <v>125.06</v>
      </c>
      <c r="G49" s="131">
        <v>967.59</v>
      </c>
      <c r="H49" s="130"/>
      <c r="I49" s="132">
        <v>30</v>
      </c>
      <c r="J49" s="132">
        <v>30</v>
      </c>
      <c r="K49" s="132">
        <v>32</v>
      </c>
      <c r="L49" s="132">
        <v>31</v>
      </c>
      <c r="M49" s="130"/>
      <c r="N49" s="133">
        <v>14</v>
      </c>
      <c r="O49" s="133">
        <v>34</v>
      </c>
      <c r="P49" s="133">
        <v>52</v>
      </c>
      <c r="Q49" s="12"/>
    </row>
    <row r="50" spans="1:17" x14ac:dyDescent="0.3">
      <c r="A50" s="197" t="s">
        <v>21</v>
      </c>
      <c r="B50" s="197"/>
      <c r="C50" s="197"/>
      <c r="D50" s="131">
        <v>53.86</v>
      </c>
      <c r="E50" s="131">
        <v>37.97</v>
      </c>
      <c r="F50" s="131">
        <v>119.19</v>
      </c>
      <c r="G50" s="149">
        <v>1053.97</v>
      </c>
      <c r="H50" s="130"/>
      <c r="I50" s="132">
        <v>49</v>
      </c>
      <c r="J50" s="132">
        <v>31</v>
      </c>
      <c r="K50" s="132">
        <v>30</v>
      </c>
      <c r="L50" s="132">
        <v>34</v>
      </c>
      <c r="M50" s="130"/>
      <c r="N50" s="133">
        <v>20</v>
      </c>
      <c r="O50" s="133">
        <v>32</v>
      </c>
      <c r="P50" s="133">
        <v>45</v>
      </c>
      <c r="Q50" s="12"/>
    </row>
    <row r="51" spans="1:17" x14ac:dyDescent="0.3">
      <c r="A51" s="197" t="s">
        <v>22</v>
      </c>
      <c r="B51" s="197"/>
      <c r="C51" s="197"/>
      <c r="D51" s="131">
        <v>33.950000000000003</v>
      </c>
      <c r="E51" s="131">
        <v>36.549999999999997</v>
      </c>
      <c r="F51" s="131">
        <v>117.01</v>
      </c>
      <c r="G51" s="131">
        <v>941.69</v>
      </c>
      <c r="H51" s="130"/>
      <c r="I51" s="132">
        <v>31</v>
      </c>
      <c r="J51" s="132">
        <v>30</v>
      </c>
      <c r="K51" s="132">
        <v>30</v>
      </c>
      <c r="L51" s="132">
        <v>31</v>
      </c>
      <c r="M51" s="130"/>
      <c r="N51" s="133">
        <v>14</v>
      </c>
      <c r="O51" s="133">
        <v>35</v>
      </c>
      <c r="P51" s="133">
        <v>50</v>
      </c>
      <c r="Q51" s="12"/>
    </row>
    <row r="52" spans="1:17" x14ac:dyDescent="0.3">
      <c r="A52" s="197" t="s">
        <v>23</v>
      </c>
      <c r="B52" s="197"/>
      <c r="C52" s="197"/>
      <c r="D52" s="131">
        <v>41.06</v>
      </c>
      <c r="E52" s="131">
        <v>37.24</v>
      </c>
      <c r="F52" s="131">
        <v>118.43</v>
      </c>
      <c r="G52" s="131">
        <v>986.67</v>
      </c>
      <c r="H52" s="130"/>
      <c r="I52" s="132">
        <v>38</v>
      </c>
      <c r="J52" s="132">
        <v>31</v>
      </c>
      <c r="K52" s="132">
        <v>30</v>
      </c>
      <c r="L52" s="132">
        <v>32</v>
      </c>
      <c r="M52" s="130"/>
      <c r="N52" s="133">
        <v>17</v>
      </c>
      <c r="O52" s="133">
        <v>34</v>
      </c>
      <c r="P52" s="133">
        <v>48</v>
      </c>
      <c r="Q52" s="12"/>
    </row>
    <row r="53" spans="1:17" x14ac:dyDescent="0.3">
      <c r="A53" s="197" t="s">
        <v>24</v>
      </c>
      <c r="B53" s="197"/>
      <c r="C53" s="197"/>
      <c r="D53" s="131">
        <v>35.57</v>
      </c>
      <c r="E53" s="134">
        <v>39.799999999999997</v>
      </c>
      <c r="F53" s="131">
        <v>118.87</v>
      </c>
      <c r="G53" s="134">
        <v>984.5</v>
      </c>
      <c r="H53" s="130"/>
      <c r="I53" s="132">
        <v>33</v>
      </c>
      <c r="J53" s="132">
        <v>33</v>
      </c>
      <c r="K53" s="132">
        <v>30</v>
      </c>
      <c r="L53" s="132">
        <v>32</v>
      </c>
      <c r="M53" s="130"/>
      <c r="N53" s="133">
        <v>14</v>
      </c>
      <c r="O53" s="133">
        <v>36</v>
      </c>
      <c r="P53" s="133">
        <v>48</v>
      </c>
      <c r="Q53" s="12"/>
    </row>
    <row r="54" spans="1:17" x14ac:dyDescent="0.3">
      <c r="A54" s="197" t="s">
        <v>71</v>
      </c>
      <c r="B54" s="197"/>
      <c r="C54" s="197"/>
      <c r="D54" s="131">
        <v>40.19</v>
      </c>
      <c r="E54" s="134">
        <v>38.299999999999997</v>
      </c>
      <c r="F54" s="131">
        <v>122.21</v>
      </c>
      <c r="G54" s="150">
        <v>1006.8</v>
      </c>
      <c r="H54" s="130"/>
      <c r="I54" s="132">
        <v>37</v>
      </c>
      <c r="J54" s="132">
        <v>32</v>
      </c>
      <c r="K54" s="132">
        <v>31</v>
      </c>
      <c r="L54" s="132">
        <v>33</v>
      </c>
      <c r="M54" s="130"/>
      <c r="N54" s="133">
        <v>16</v>
      </c>
      <c r="O54" s="133">
        <v>34</v>
      </c>
      <c r="P54" s="133">
        <v>49</v>
      </c>
      <c r="Q54" s="12"/>
    </row>
    <row r="55" spans="1:17" ht="13.9" customHeight="1" x14ac:dyDescent="0.3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2"/>
    </row>
    <row r="56" spans="1:17" x14ac:dyDescent="0.3">
      <c r="A56" s="198" t="s">
        <v>14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2"/>
    </row>
    <row r="57" spans="1:17" ht="13.9" customHeight="1" x14ac:dyDescent="0.3">
      <c r="A57" s="199" t="s">
        <v>66</v>
      </c>
      <c r="B57" s="199"/>
      <c r="C57" s="199"/>
      <c r="D57" s="203" t="s">
        <v>30</v>
      </c>
      <c r="E57" s="203"/>
      <c r="F57" s="203"/>
      <c r="G57" s="199" t="s">
        <v>67</v>
      </c>
      <c r="H57" s="130"/>
      <c r="I57" s="197" t="s">
        <v>68</v>
      </c>
      <c r="J57" s="197"/>
      <c r="K57" s="197"/>
      <c r="L57" s="197"/>
      <c r="M57" s="130"/>
      <c r="N57" s="197" t="s">
        <v>69</v>
      </c>
      <c r="O57" s="197"/>
      <c r="P57" s="197"/>
      <c r="Q57" s="12"/>
    </row>
    <row r="58" spans="1:17" x14ac:dyDescent="0.3">
      <c r="A58" s="200"/>
      <c r="B58" s="201"/>
      <c r="C58" s="202"/>
      <c r="D58" s="148" t="s">
        <v>34</v>
      </c>
      <c r="E58" s="148" t="s">
        <v>35</v>
      </c>
      <c r="F58" s="148" t="s">
        <v>36</v>
      </c>
      <c r="G58" s="204"/>
      <c r="H58" s="130"/>
      <c r="I58" s="147" t="s">
        <v>34</v>
      </c>
      <c r="J58" s="147" t="s">
        <v>35</v>
      </c>
      <c r="K58" s="147" t="s">
        <v>36</v>
      </c>
      <c r="L58" s="147" t="s">
        <v>70</v>
      </c>
      <c r="M58" s="130"/>
      <c r="N58" s="147" t="s">
        <v>34</v>
      </c>
      <c r="O58" s="147" t="s">
        <v>35</v>
      </c>
      <c r="P58" s="147" t="s">
        <v>36</v>
      </c>
      <c r="Q58" s="12"/>
    </row>
    <row r="59" spans="1:17" x14ac:dyDescent="0.3">
      <c r="A59" s="197" t="s">
        <v>1</v>
      </c>
      <c r="B59" s="197"/>
      <c r="C59" s="197"/>
      <c r="D59" s="131">
        <v>11.24</v>
      </c>
      <c r="E59" s="131">
        <v>14.21</v>
      </c>
      <c r="F59" s="134">
        <v>41.6</v>
      </c>
      <c r="G59" s="131">
        <v>347.81</v>
      </c>
      <c r="H59" s="130"/>
      <c r="I59" s="132">
        <v>10</v>
      </c>
      <c r="J59" s="132">
        <v>12</v>
      </c>
      <c r="K59" s="132">
        <v>11</v>
      </c>
      <c r="L59" s="132">
        <v>11</v>
      </c>
      <c r="M59" s="130"/>
      <c r="N59" s="133">
        <v>13</v>
      </c>
      <c r="O59" s="133">
        <v>37</v>
      </c>
      <c r="P59" s="133">
        <v>48</v>
      </c>
      <c r="Q59" s="12"/>
    </row>
    <row r="60" spans="1:17" x14ac:dyDescent="0.3">
      <c r="A60" s="197" t="s">
        <v>2</v>
      </c>
      <c r="B60" s="197"/>
      <c r="C60" s="197"/>
      <c r="D60" s="131">
        <v>2.98</v>
      </c>
      <c r="E60" s="131">
        <v>0.46</v>
      </c>
      <c r="F60" s="131">
        <v>24.96</v>
      </c>
      <c r="G60" s="131">
        <v>128.63999999999999</v>
      </c>
      <c r="H60" s="130"/>
      <c r="I60" s="132">
        <v>3</v>
      </c>
      <c r="J60" s="136"/>
      <c r="K60" s="132">
        <v>6</v>
      </c>
      <c r="L60" s="132">
        <v>4</v>
      </c>
      <c r="M60" s="130"/>
      <c r="N60" s="133">
        <v>9</v>
      </c>
      <c r="O60" s="133">
        <v>3</v>
      </c>
      <c r="P60" s="133">
        <v>78</v>
      </c>
      <c r="Q60" s="12"/>
    </row>
    <row r="61" spans="1:17" x14ac:dyDescent="0.3">
      <c r="A61" s="197" t="s">
        <v>3</v>
      </c>
      <c r="B61" s="197"/>
      <c r="C61" s="197"/>
      <c r="D61" s="131">
        <v>8.2200000000000006</v>
      </c>
      <c r="E61" s="131">
        <v>5.63</v>
      </c>
      <c r="F61" s="131">
        <v>29.56</v>
      </c>
      <c r="G61" s="131">
        <v>209.73</v>
      </c>
      <c r="H61" s="130"/>
      <c r="I61" s="132">
        <v>8</v>
      </c>
      <c r="J61" s="132">
        <v>5</v>
      </c>
      <c r="K61" s="132">
        <v>8</v>
      </c>
      <c r="L61" s="132">
        <v>7</v>
      </c>
      <c r="M61" s="130"/>
      <c r="N61" s="133">
        <v>16</v>
      </c>
      <c r="O61" s="133">
        <v>24</v>
      </c>
      <c r="P61" s="133">
        <v>56</v>
      </c>
      <c r="Q61" s="12"/>
    </row>
    <row r="62" spans="1:17" x14ac:dyDescent="0.3">
      <c r="A62" s="197" t="s">
        <v>4</v>
      </c>
      <c r="B62" s="197"/>
      <c r="C62" s="197"/>
      <c r="D62" s="131">
        <v>7.13</v>
      </c>
      <c r="E62" s="131">
        <v>9.4600000000000009</v>
      </c>
      <c r="F62" s="131">
        <v>62.48</v>
      </c>
      <c r="G62" s="131">
        <v>366.75</v>
      </c>
      <c r="H62" s="130"/>
      <c r="I62" s="132">
        <v>7</v>
      </c>
      <c r="J62" s="132">
        <v>8</v>
      </c>
      <c r="K62" s="132">
        <v>16</v>
      </c>
      <c r="L62" s="132">
        <v>12</v>
      </c>
      <c r="M62" s="130"/>
      <c r="N62" s="133">
        <v>8</v>
      </c>
      <c r="O62" s="133">
        <v>23</v>
      </c>
      <c r="P62" s="133">
        <v>68</v>
      </c>
      <c r="Q62" s="12"/>
    </row>
    <row r="63" spans="1:17" x14ac:dyDescent="0.3">
      <c r="A63" s="197" t="s">
        <v>5</v>
      </c>
      <c r="B63" s="197"/>
      <c r="C63" s="197"/>
      <c r="D63" s="131">
        <v>8.67</v>
      </c>
      <c r="E63" s="131">
        <v>5.33</v>
      </c>
      <c r="F63" s="131">
        <v>39.35</v>
      </c>
      <c r="G63" s="131">
        <v>256.35000000000002</v>
      </c>
      <c r="H63" s="130"/>
      <c r="I63" s="132">
        <v>8</v>
      </c>
      <c r="J63" s="132">
        <v>4</v>
      </c>
      <c r="K63" s="132">
        <v>10</v>
      </c>
      <c r="L63" s="132">
        <v>8</v>
      </c>
      <c r="M63" s="130"/>
      <c r="N63" s="133">
        <v>14</v>
      </c>
      <c r="O63" s="133">
        <v>19</v>
      </c>
      <c r="P63" s="133">
        <v>61</v>
      </c>
      <c r="Q63" s="12"/>
    </row>
    <row r="64" spans="1:17" x14ac:dyDescent="0.3">
      <c r="A64" s="197" t="s">
        <v>6</v>
      </c>
      <c r="B64" s="197"/>
      <c r="C64" s="197"/>
      <c r="D64" s="131">
        <v>2.48</v>
      </c>
      <c r="E64" s="131">
        <v>0.46</v>
      </c>
      <c r="F64" s="131">
        <v>27.02</v>
      </c>
      <c r="G64" s="131">
        <v>126.52</v>
      </c>
      <c r="H64" s="130"/>
      <c r="I64" s="132">
        <v>2</v>
      </c>
      <c r="J64" s="136"/>
      <c r="K64" s="132">
        <v>7</v>
      </c>
      <c r="L64" s="132">
        <v>4</v>
      </c>
      <c r="M64" s="130"/>
      <c r="N64" s="133">
        <v>8</v>
      </c>
      <c r="O64" s="133">
        <v>3</v>
      </c>
      <c r="P64" s="133">
        <v>85</v>
      </c>
      <c r="Q64" s="12"/>
    </row>
    <row r="65" spans="1:17" x14ac:dyDescent="0.3">
      <c r="A65" s="197" t="s">
        <v>7</v>
      </c>
      <c r="B65" s="197"/>
      <c r="C65" s="197"/>
      <c r="D65" s="131">
        <v>11.64</v>
      </c>
      <c r="E65" s="131">
        <v>14.31</v>
      </c>
      <c r="F65" s="134">
        <v>39.200000000000003</v>
      </c>
      <c r="G65" s="131">
        <v>345.81</v>
      </c>
      <c r="H65" s="130"/>
      <c r="I65" s="132">
        <v>11</v>
      </c>
      <c r="J65" s="132">
        <v>12</v>
      </c>
      <c r="K65" s="132">
        <v>10</v>
      </c>
      <c r="L65" s="132">
        <v>11</v>
      </c>
      <c r="M65" s="130"/>
      <c r="N65" s="133">
        <v>13</v>
      </c>
      <c r="O65" s="133">
        <v>37</v>
      </c>
      <c r="P65" s="133">
        <v>45</v>
      </c>
      <c r="Q65" s="12"/>
    </row>
    <row r="66" spans="1:17" x14ac:dyDescent="0.3">
      <c r="A66" s="197" t="s">
        <v>8</v>
      </c>
      <c r="B66" s="197"/>
      <c r="C66" s="197"/>
      <c r="D66" s="134">
        <v>3.1</v>
      </c>
      <c r="E66" s="131">
        <v>0.38</v>
      </c>
      <c r="F66" s="131">
        <v>34.53</v>
      </c>
      <c r="G66" s="131">
        <v>159.54</v>
      </c>
      <c r="H66" s="130"/>
      <c r="I66" s="132">
        <v>3</v>
      </c>
      <c r="J66" s="136"/>
      <c r="K66" s="132">
        <v>9</v>
      </c>
      <c r="L66" s="132">
        <v>5</v>
      </c>
      <c r="M66" s="130"/>
      <c r="N66" s="133">
        <v>8</v>
      </c>
      <c r="O66" s="133">
        <v>2</v>
      </c>
      <c r="P66" s="133">
        <v>87</v>
      </c>
      <c r="Q66" s="12"/>
    </row>
    <row r="67" spans="1:17" x14ac:dyDescent="0.3">
      <c r="A67" s="197" t="s">
        <v>9</v>
      </c>
      <c r="B67" s="197"/>
      <c r="C67" s="197"/>
      <c r="D67" s="131">
        <v>8.2200000000000006</v>
      </c>
      <c r="E67" s="131">
        <v>5.63</v>
      </c>
      <c r="F67" s="131">
        <v>29.56</v>
      </c>
      <c r="G67" s="131">
        <v>209.73</v>
      </c>
      <c r="H67" s="130"/>
      <c r="I67" s="132">
        <v>8</v>
      </c>
      <c r="J67" s="132">
        <v>5</v>
      </c>
      <c r="K67" s="132">
        <v>8</v>
      </c>
      <c r="L67" s="132">
        <v>7</v>
      </c>
      <c r="M67" s="130"/>
      <c r="N67" s="133">
        <v>16</v>
      </c>
      <c r="O67" s="133">
        <v>24</v>
      </c>
      <c r="P67" s="133">
        <v>56</v>
      </c>
      <c r="Q67" s="12"/>
    </row>
    <row r="68" spans="1:17" x14ac:dyDescent="0.3">
      <c r="A68" s="197" t="s">
        <v>10</v>
      </c>
      <c r="B68" s="197"/>
      <c r="C68" s="197"/>
      <c r="D68" s="131">
        <v>5.74</v>
      </c>
      <c r="E68" s="131">
        <v>9.27</v>
      </c>
      <c r="F68" s="134">
        <v>45.7</v>
      </c>
      <c r="G68" s="131">
        <v>293.74</v>
      </c>
      <c r="H68" s="130"/>
      <c r="I68" s="132">
        <v>5</v>
      </c>
      <c r="J68" s="132">
        <v>8</v>
      </c>
      <c r="K68" s="132">
        <v>12</v>
      </c>
      <c r="L68" s="132">
        <v>10</v>
      </c>
      <c r="M68" s="130"/>
      <c r="N68" s="133">
        <v>8</v>
      </c>
      <c r="O68" s="133">
        <v>28</v>
      </c>
      <c r="P68" s="133">
        <v>62</v>
      </c>
      <c r="Q68" s="12"/>
    </row>
    <row r="69" spans="1:17" x14ac:dyDescent="0.3">
      <c r="A69" s="197" t="s">
        <v>15</v>
      </c>
      <c r="B69" s="197"/>
      <c r="C69" s="197"/>
      <c r="D69" s="131">
        <v>9.07</v>
      </c>
      <c r="E69" s="131">
        <v>5.33</v>
      </c>
      <c r="F69" s="131">
        <v>26.15</v>
      </c>
      <c r="G69" s="131">
        <v>206.35</v>
      </c>
      <c r="H69" s="130"/>
      <c r="I69" s="132">
        <v>8</v>
      </c>
      <c r="J69" s="132">
        <v>4</v>
      </c>
      <c r="K69" s="132">
        <v>7</v>
      </c>
      <c r="L69" s="132">
        <v>7</v>
      </c>
      <c r="M69" s="130"/>
      <c r="N69" s="133">
        <v>18</v>
      </c>
      <c r="O69" s="133">
        <v>23</v>
      </c>
      <c r="P69" s="133">
        <v>51</v>
      </c>
      <c r="Q69" s="12"/>
    </row>
    <row r="70" spans="1:17" x14ac:dyDescent="0.3">
      <c r="A70" s="197" t="s">
        <v>16</v>
      </c>
      <c r="B70" s="197"/>
      <c r="C70" s="197"/>
      <c r="D70" s="131">
        <v>2.68</v>
      </c>
      <c r="E70" s="131">
        <v>0.66</v>
      </c>
      <c r="F70" s="131">
        <v>32.619999999999997</v>
      </c>
      <c r="G70" s="131">
        <v>151.52000000000001</v>
      </c>
      <c r="H70" s="130"/>
      <c r="I70" s="132">
        <v>2</v>
      </c>
      <c r="J70" s="132">
        <v>1</v>
      </c>
      <c r="K70" s="132">
        <v>8</v>
      </c>
      <c r="L70" s="132">
        <v>5</v>
      </c>
      <c r="M70" s="130"/>
      <c r="N70" s="133">
        <v>7</v>
      </c>
      <c r="O70" s="133">
        <v>4</v>
      </c>
      <c r="P70" s="133">
        <v>86</v>
      </c>
      <c r="Q70" s="12"/>
    </row>
    <row r="71" spans="1:17" x14ac:dyDescent="0.3">
      <c r="A71" s="197" t="s">
        <v>17</v>
      </c>
      <c r="B71" s="197"/>
      <c r="C71" s="197"/>
      <c r="D71" s="131">
        <v>11.64</v>
      </c>
      <c r="E71" s="131">
        <v>14.31</v>
      </c>
      <c r="F71" s="134">
        <v>39.200000000000003</v>
      </c>
      <c r="G71" s="131">
        <v>345.81</v>
      </c>
      <c r="H71" s="130"/>
      <c r="I71" s="132">
        <v>11</v>
      </c>
      <c r="J71" s="132">
        <v>12</v>
      </c>
      <c r="K71" s="132">
        <v>10</v>
      </c>
      <c r="L71" s="132">
        <v>11</v>
      </c>
      <c r="M71" s="130"/>
      <c r="N71" s="133">
        <v>13</v>
      </c>
      <c r="O71" s="133">
        <v>37</v>
      </c>
      <c r="P71" s="133">
        <v>45</v>
      </c>
      <c r="Q71" s="12"/>
    </row>
    <row r="72" spans="1:17" x14ac:dyDescent="0.3">
      <c r="A72" s="197" t="s">
        <v>18</v>
      </c>
      <c r="B72" s="197"/>
      <c r="C72" s="197"/>
      <c r="D72" s="131">
        <v>2.91</v>
      </c>
      <c r="E72" s="131">
        <v>0.38</v>
      </c>
      <c r="F72" s="131">
        <v>34.479999999999997</v>
      </c>
      <c r="G72" s="131">
        <v>158.79</v>
      </c>
      <c r="H72" s="130"/>
      <c r="I72" s="132">
        <v>3</v>
      </c>
      <c r="J72" s="136"/>
      <c r="K72" s="132">
        <v>9</v>
      </c>
      <c r="L72" s="132">
        <v>5</v>
      </c>
      <c r="M72" s="130"/>
      <c r="N72" s="133">
        <v>7</v>
      </c>
      <c r="O72" s="133">
        <v>2</v>
      </c>
      <c r="P72" s="133">
        <v>87</v>
      </c>
      <c r="Q72" s="12"/>
    </row>
    <row r="73" spans="1:17" x14ac:dyDescent="0.3">
      <c r="A73" s="197" t="s">
        <v>19</v>
      </c>
      <c r="B73" s="197"/>
      <c r="C73" s="197"/>
      <c r="D73" s="131">
        <v>8.7200000000000006</v>
      </c>
      <c r="E73" s="131">
        <v>5.53</v>
      </c>
      <c r="F73" s="131">
        <v>48.56</v>
      </c>
      <c r="G73" s="131">
        <v>285.73</v>
      </c>
      <c r="H73" s="130"/>
      <c r="I73" s="132">
        <v>8</v>
      </c>
      <c r="J73" s="132">
        <v>5</v>
      </c>
      <c r="K73" s="132">
        <v>12</v>
      </c>
      <c r="L73" s="132">
        <v>9</v>
      </c>
      <c r="M73" s="130"/>
      <c r="N73" s="133">
        <v>12</v>
      </c>
      <c r="O73" s="133">
        <v>17</v>
      </c>
      <c r="P73" s="133">
        <v>68</v>
      </c>
      <c r="Q73" s="12"/>
    </row>
    <row r="74" spans="1:17" x14ac:dyDescent="0.3">
      <c r="A74" s="197" t="s">
        <v>20</v>
      </c>
      <c r="B74" s="197"/>
      <c r="C74" s="197"/>
      <c r="D74" s="134">
        <v>6.1</v>
      </c>
      <c r="E74" s="131">
        <v>9.34</v>
      </c>
      <c r="F74" s="131">
        <v>42.26</v>
      </c>
      <c r="G74" s="134">
        <v>287.60000000000002</v>
      </c>
      <c r="H74" s="130"/>
      <c r="I74" s="132">
        <v>6</v>
      </c>
      <c r="J74" s="132">
        <v>8</v>
      </c>
      <c r="K74" s="132">
        <v>11</v>
      </c>
      <c r="L74" s="132">
        <v>9</v>
      </c>
      <c r="M74" s="130"/>
      <c r="N74" s="133">
        <v>8</v>
      </c>
      <c r="O74" s="133">
        <v>29</v>
      </c>
      <c r="P74" s="133">
        <v>59</v>
      </c>
      <c r="Q74" s="12"/>
    </row>
    <row r="75" spans="1:17" x14ac:dyDescent="0.3">
      <c r="A75" s="197" t="s">
        <v>21</v>
      </c>
      <c r="B75" s="197"/>
      <c r="C75" s="197"/>
      <c r="D75" s="131">
        <v>8.32</v>
      </c>
      <c r="E75" s="131">
        <v>5.63</v>
      </c>
      <c r="F75" s="134">
        <v>29.2</v>
      </c>
      <c r="G75" s="131">
        <v>211.85</v>
      </c>
      <c r="H75" s="130"/>
      <c r="I75" s="132">
        <v>8</v>
      </c>
      <c r="J75" s="132">
        <v>5</v>
      </c>
      <c r="K75" s="132">
        <v>7</v>
      </c>
      <c r="L75" s="132">
        <v>7</v>
      </c>
      <c r="M75" s="130"/>
      <c r="N75" s="133">
        <v>16</v>
      </c>
      <c r="O75" s="133">
        <v>24</v>
      </c>
      <c r="P75" s="133">
        <v>55</v>
      </c>
      <c r="Q75" s="12"/>
    </row>
    <row r="76" spans="1:17" x14ac:dyDescent="0.3">
      <c r="A76" s="197" t="s">
        <v>22</v>
      </c>
      <c r="B76" s="197"/>
      <c r="C76" s="197"/>
      <c r="D76" s="131">
        <v>3.95</v>
      </c>
      <c r="E76" s="131">
        <v>0.38</v>
      </c>
      <c r="F76" s="131">
        <v>36.74</v>
      </c>
      <c r="G76" s="131">
        <v>174.92</v>
      </c>
      <c r="H76" s="130"/>
      <c r="I76" s="132">
        <v>4</v>
      </c>
      <c r="J76" s="136"/>
      <c r="K76" s="132">
        <v>9</v>
      </c>
      <c r="L76" s="132">
        <v>6</v>
      </c>
      <c r="M76" s="130"/>
      <c r="N76" s="133">
        <v>9</v>
      </c>
      <c r="O76" s="133">
        <v>2</v>
      </c>
      <c r="P76" s="133">
        <v>84</v>
      </c>
      <c r="Q76" s="12"/>
    </row>
    <row r="77" spans="1:17" x14ac:dyDescent="0.3">
      <c r="A77" s="197" t="s">
        <v>23</v>
      </c>
      <c r="B77" s="197"/>
      <c r="C77" s="197"/>
      <c r="D77" s="131">
        <v>11.64</v>
      </c>
      <c r="E77" s="131">
        <v>14.31</v>
      </c>
      <c r="F77" s="134">
        <v>39.200000000000003</v>
      </c>
      <c r="G77" s="131">
        <v>345.81</v>
      </c>
      <c r="H77" s="130"/>
      <c r="I77" s="132">
        <v>11</v>
      </c>
      <c r="J77" s="132">
        <v>12</v>
      </c>
      <c r="K77" s="132">
        <v>10</v>
      </c>
      <c r="L77" s="132">
        <v>11</v>
      </c>
      <c r="M77" s="130"/>
      <c r="N77" s="133">
        <v>13</v>
      </c>
      <c r="O77" s="133">
        <v>37</v>
      </c>
      <c r="P77" s="133">
        <v>45</v>
      </c>
      <c r="Q77" s="12"/>
    </row>
    <row r="78" spans="1:17" x14ac:dyDescent="0.3">
      <c r="A78" s="197" t="s">
        <v>24</v>
      </c>
      <c r="B78" s="197"/>
      <c r="C78" s="197"/>
      <c r="D78" s="131">
        <v>2.62</v>
      </c>
      <c r="E78" s="131">
        <v>0.39</v>
      </c>
      <c r="F78" s="134">
        <v>28.4</v>
      </c>
      <c r="G78" s="131">
        <v>134.78</v>
      </c>
      <c r="H78" s="130"/>
      <c r="I78" s="132">
        <v>2</v>
      </c>
      <c r="J78" s="136"/>
      <c r="K78" s="132">
        <v>7</v>
      </c>
      <c r="L78" s="132">
        <v>4</v>
      </c>
      <c r="M78" s="130"/>
      <c r="N78" s="133">
        <v>8</v>
      </c>
      <c r="O78" s="133">
        <v>3</v>
      </c>
      <c r="P78" s="133">
        <v>84</v>
      </c>
      <c r="Q78" s="12"/>
    </row>
    <row r="79" spans="1:17" x14ac:dyDescent="0.3">
      <c r="A79" s="197" t="s">
        <v>71</v>
      </c>
      <c r="B79" s="197"/>
      <c r="C79" s="197"/>
      <c r="D79" s="131">
        <v>6.85</v>
      </c>
      <c r="E79" s="131">
        <v>6.07</v>
      </c>
      <c r="F79" s="131">
        <v>36.54</v>
      </c>
      <c r="G79" s="131">
        <v>237.39</v>
      </c>
      <c r="H79" s="130"/>
      <c r="I79" s="132">
        <v>6</v>
      </c>
      <c r="J79" s="132">
        <v>5</v>
      </c>
      <c r="K79" s="132">
        <v>9</v>
      </c>
      <c r="L79" s="132">
        <v>8</v>
      </c>
      <c r="M79" s="130"/>
      <c r="N79" s="133">
        <v>12</v>
      </c>
      <c r="O79" s="133">
        <v>23</v>
      </c>
      <c r="P79" s="133">
        <v>62</v>
      </c>
      <c r="Q79" s="12"/>
    </row>
  </sheetData>
  <mergeCells count="83">
    <mergeCell ref="A45:C45"/>
    <mergeCell ref="A46:C46"/>
    <mergeCell ref="A47:C47"/>
    <mergeCell ref="A48:C48"/>
    <mergeCell ref="A49:C49"/>
    <mergeCell ref="A75:C75"/>
    <mergeCell ref="A76:C76"/>
    <mergeCell ref="A77:C77"/>
    <mergeCell ref="A78:C78"/>
    <mergeCell ref="A79:C79"/>
    <mergeCell ref="A70:C70"/>
    <mergeCell ref="A71:C71"/>
    <mergeCell ref="A72:C72"/>
    <mergeCell ref="A73:C73"/>
    <mergeCell ref="A74:C74"/>
    <mergeCell ref="A65:C65"/>
    <mergeCell ref="A66:C66"/>
    <mergeCell ref="A67:C67"/>
    <mergeCell ref="A68:C68"/>
    <mergeCell ref="A69:C69"/>
    <mergeCell ref="A54:C54"/>
    <mergeCell ref="A56:P56"/>
    <mergeCell ref="A57:C58"/>
    <mergeCell ref="D57:F57"/>
    <mergeCell ref="G57:G58"/>
    <mergeCell ref="I57:L57"/>
    <mergeCell ref="N57:P57"/>
    <mergeCell ref="A50:C50"/>
    <mergeCell ref="A51:C51"/>
    <mergeCell ref="A52:C52"/>
    <mergeCell ref="A53:C53"/>
    <mergeCell ref="A2:P2"/>
    <mergeCell ref="A4:C4"/>
    <mergeCell ref="A6:P6"/>
    <mergeCell ref="A7:C8"/>
    <mergeCell ref="D7:F7"/>
    <mergeCell ref="G7:G8"/>
    <mergeCell ref="I7:L7"/>
    <mergeCell ref="N7:P7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P31"/>
    <mergeCell ref="A32:C33"/>
    <mergeCell ref="D32:F32"/>
    <mergeCell ref="G32:G33"/>
    <mergeCell ref="I32:L32"/>
    <mergeCell ref="N32:P32"/>
    <mergeCell ref="A44:C44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9:C9"/>
    <mergeCell ref="A10:C10"/>
    <mergeCell ref="A11:C11"/>
    <mergeCell ref="A12:C12"/>
    <mergeCell ref="A13:C13"/>
    <mergeCell ref="A64:C64"/>
    <mergeCell ref="A59:C59"/>
    <mergeCell ref="A60:C60"/>
    <mergeCell ref="A61:C61"/>
    <mergeCell ref="A62:C62"/>
    <mergeCell ref="A63:C63"/>
  </mergeCells>
  <pageMargins left="0.7" right="0.7" top="0.75" bottom="0.75" header="0.3" footer="0.3"/>
  <pageSetup paperSize="9" scale="56" orientation="landscape" verticalDpi="300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8"/>
  <sheetViews>
    <sheetView view="pageBreakPreview" zoomScale="60" zoomScaleNormal="80" workbookViewId="0">
      <selection activeCell="B2" sqref="B2:K2"/>
    </sheetView>
  </sheetViews>
  <sheetFormatPr defaultRowHeight="16.5" x14ac:dyDescent="0.3"/>
  <cols>
    <col min="1" max="1" width="4.85546875" style="6" customWidth="1"/>
    <col min="2" max="2" width="25.85546875" style="6" customWidth="1"/>
    <col min="3" max="3" width="9.5703125" style="6" customWidth="1"/>
    <col min="4" max="4" width="25.28515625" style="6" customWidth="1"/>
    <col min="5" max="5" width="7.5703125" style="6" customWidth="1"/>
    <col min="6" max="6" width="20.5703125" style="6" customWidth="1"/>
    <col min="7" max="7" width="7.28515625" style="6" customWidth="1"/>
    <col min="8" max="8" width="18.5703125" style="6" customWidth="1"/>
    <col min="9" max="9" width="7.42578125" style="6" customWidth="1"/>
    <col min="10" max="10" width="22.28515625" style="6" customWidth="1"/>
    <col min="11" max="1024" width="8" style="6" customWidth="1"/>
    <col min="1025" max="16384" width="9.140625" style="84"/>
  </cols>
  <sheetData>
    <row r="1" spans="1:1024" x14ac:dyDescent="0.3">
      <c r="A1" s="84"/>
      <c r="B1" s="85"/>
      <c r="C1" s="85"/>
      <c r="D1" s="85"/>
      <c r="E1" s="85"/>
      <c r="F1" s="85"/>
      <c r="G1" s="85"/>
      <c r="H1" s="85"/>
      <c r="I1" s="85"/>
      <c r="K1" s="86" t="s">
        <v>268</v>
      </c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  <c r="IW1" s="84"/>
      <c r="IX1" s="84"/>
      <c r="IY1" s="84"/>
      <c r="IZ1" s="84"/>
      <c r="JA1" s="84"/>
      <c r="JB1" s="84"/>
      <c r="JC1" s="84"/>
      <c r="JD1" s="84"/>
      <c r="JE1" s="84"/>
      <c r="JF1" s="84"/>
      <c r="JG1" s="84"/>
      <c r="JH1" s="84"/>
      <c r="JI1" s="84"/>
      <c r="JJ1" s="84"/>
      <c r="JK1" s="84"/>
      <c r="JL1" s="84"/>
      <c r="JM1" s="84"/>
      <c r="JN1" s="84"/>
      <c r="JO1" s="84"/>
      <c r="JP1" s="84"/>
      <c r="JQ1" s="84"/>
      <c r="JR1" s="84"/>
      <c r="JS1" s="84"/>
      <c r="JT1" s="84"/>
      <c r="JU1" s="84"/>
      <c r="JV1" s="84"/>
      <c r="JW1" s="84"/>
      <c r="JX1" s="84"/>
      <c r="JY1" s="84"/>
      <c r="JZ1" s="84"/>
      <c r="KA1" s="84"/>
      <c r="KB1" s="84"/>
      <c r="KC1" s="84"/>
      <c r="KD1" s="84"/>
      <c r="KE1" s="84"/>
      <c r="KF1" s="84"/>
      <c r="KG1" s="84"/>
      <c r="KH1" s="84"/>
      <c r="KI1" s="84"/>
      <c r="KJ1" s="84"/>
      <c r="KK1" s="84"/>
      <c r="KL1" s="84"/>
      <c r="KM1" s="84"/>
      <c r="KN1" s="84"/>
      <c r="KO1" s="84"/>
      <c r="KP1" s="84"/>
      <c r="KQ1" s="84"/>
      <c r="KR1" s="84"/>
      <c r="KS1" s="84"/>
      <c r="KT1" s="84"/>
      <c r="KU1" s="84"/>
      <c r="KV1" s="84"/>
      <c r="KW1" s="84"/>
      <c r="KX1" s="84"/>
      <c r="KY1" s="84"/>
      <c r="KZ1" s="84"/>
      <c r="LA1" s="84"/>
      <c r="LB1" s="84"/>
      <c r="LC1" s="84"/>
      <c r="LD1" s="84"/>
      <c r="LE1" s="84"/>
      <c r="LF1" s="84"/>
      <c r="LG1" s="84"/>
      <c r="LH1" s="84"/>
      <c r="LI1" s="84"/>
      <c r="LJ1" s="84"/>
      <c r="LK1" s="84"/>
      <c r="LL1" s="84"/>
      <c r="LM1" s="84"/>
      <c r="LN1" s="84"/>
      <c r="LO1" s="84"/>
      <c r="LP1" s="84"/>
      <c r="LQ1" s="84"/>
      <c r="LR1" s="84"/>
      <c r="LS1" s="84"/>
      <c r="LT1" s="84"/>
      <c r="LU1" s="84"/>
      <c r="LV1" s="84"/>
      <c r="LW1" s="84"/>
      <c r="LX1" s="84"/>
      <c r="LY1" s="84"/>
      <c r="LZ1" s="84"/>
      <c r="MA1" s="84"/>
      <c r="MB1" s="84"/>
      <c r="MC1" s="84"/>
      <c r="MD1" s="84"/>
      <c r="ME1" s="84"/>
      <c r="MF1" s="84"/>
      <c r="MG1" s="84"/>
      <c r="MH1" s="84"/>
      <c r="MI1" s="84"/>
      <c r="MJ1" s="84"/>
      <c r="MK1" s="84"/>
      <c r="ML1" s="84"/>
      <c r="MM1" s="84"/>
      <c r="MN1" s="84"/>
      <c r="MO1" s="84"/>
      <c r="MP1" s="84"/>
      <c r="MQ1" s="84"/>
      <c r="MR1" s="84"/>
      <c r="MS1" s="84"/>
      <c r="MT1" s="84"/>
      <c r="MU1" s="84"/>
      <c r="MV1" s="84"/>
      <c r="MW1" s="84"/>
      <c r="MX1" s="84"/>
      <c r="MY1" s="84"/>
      <c r="MZ1" s="84"/>
      <c r="NA1" s="84"/>
      <c r="NB1" s="84"/>
      <c r="NC1" s="84"/>
      <c r="ND1" s="84"/>
      <c r="NE1" s="84"/>
      <c r="NF1" s="84"/>
      <c r="NG1" s="84"/>
      <c r="NH1" s="84"/>
      <c r="NI1" s="84"/>
      <c r="NJ1" s="84"/>
      <c r="NK1" s="84"/>
      <c r="NL1" s="84"/>
      <c r="NM1" s="84"/>
      <c r="NN1" s="84"/>
      <c r="NO1" s="84"/>
      <c r="NP1" s="84"/>
      <c r="NQ1" s="84"/>
      <c r="NR1" s="84"/>
      <c r="NS1" s="84"/>
      <c r="NT1" s="84"/>
      <c r="NU1" s="84"/>
      <c r="NV1" s="84"/>
      <c r="NW1" s="84"/>
      <c r="NX1" s="84"/>
      <c r="NY1" s="84"/>
      <c r="NZ1" s="84"/>
      <c r="OA1" s="84"/>
      <c r="OB1" s="84"/>
      <c r="OC1" s="84"/>
      <c r="OD1" s="84"/>
      <c r="OE1" s="84"/>
      <c r="OF1" s="84"/>
      <c r="OG1" s="84"/>
      <c r="OH1" s="84"/>
      <c r="OI1" s="84"/>
      <c r="OJ1" s="84"/>
      <c r="OK1" s="84"/>
      <c r="OL1" s="84"/>
      <c r="OM1" s="84"/>
      <c r="ON1" s="84"/>
      <c r="OO1" s="84"/>
      <c r="OP1" s="84"/>
      <c r="OQ1" s="84"/>
      <c r="OR1" s="84"/>
      <c r="OS1" s="84"/>
      <c r="OT1" s="84"/>
      <c r="OU1" s="84"/>
      <c r="OV1" s="84"/>
      <c r="OW1" s="84"/>
      <c r="OX1" s="84"/>
      <c r="OY1" s="84"/>
      <c r="OZ1" s="84"/>
      <c r="PA1" s="84"/>
      <c r="PB1" s="84"/>
      <c r="PC1" s="84"/>
      <c r="PD1" s="84"/>
      <c r="PE1" s="84"/>
      <c r="PF1" s="84"/>
      <c r="PG1" s="84"/>
      <c r="PH1" s="84"/>
      <c r="PI1" s="84"/>
      <c r="PJ1" s="84"/>
      <c r="PK1" s="84"/>
      <c r="PL1" s="84"/>
      <c r="PM1" s="84"/>
      <c r="PN1" s="84"/>
      <c r="PO1" s="84"/>
      <c r="PP1" s="84"/>
      <c r="PQ1" s="84"/>
      <c r="PR1" s="84"/>
      <c r="PS1" s="84"/>
      <c r="PT1" s="84"/>
      <c r="PU1" s="84"/>
      <c r="PV1" s="84"/>
      <c r="PW1" s="84"/>
      <c r="PX1" s="84"/>
      <c r="PY1" s="84"/>
      <c r="PZ1" s="84"/>
      <c r="QA1" s="84"/>
      <c r="QB1" s="84"/>
      <c r="QC1" s="84"/>
      <c r="QD1" s="84"/>
      <c r="QE1" s="84"/>
      <c r="QF1" s="84"/>
      <c r="QG1" s="84"/>
      <c r="QH1" s="84"/>
      <c r="QI1" s="84"/>
      <c r="QJ1" s="84"/>
      <c r="QK1" s="84"/>
      <c r="QL1" s="84"/>
      <c r="QM1" s="84"/>
      <c r="QN1" s="84"/>
      <c r="QO1" s="84"/>
      <c r="QP1" s="84"/>
      <c r="QQ1" s="84"/>
      <c r="QR1" s="84"/>
      <c r="QS1" s="84"/>
      <c r="QT1" s="84"/>
      <c r="QU1" s="84"/>
      <c r="QV1" s="84"/>
      <c r="QW1" s="84"/>
      <c r="QX1" s="84"/>
      <c r="QY1" s="84"/>
      <c r="QZ1" s="84"/>
      <c r="RA1" s="84"/>
      <c r="RB1" s="84"/>
      <c r="RC1" s="84"/>
      <c r="RD1" s="84"/>
      <c r="RE1" s="84"/>
      <c r="RF1" s="84"/>
      <c r="RG1" s="84"/>
      <c r="RH1" s="84"/>
      <c r="RI1" s="84"/>
      <c r="RJ1" s="84"/>
      <c r="RK1" s="84"/>
      <c r="RL1" s="84"/>
      <c r="RM1" s="84"/>
      <c r="RN1" s="84"/>
      <c r="RO1" s="84"/>
      <c r="RP1" s="84"/>
      <c r="RQ1" s="84"/>
      <c r="RR1" s="84"/>
      <c r="RS1" s="84"/>
      <c r="RT1" s="84"/>
      <c r="RU1" s="84"/>
      <c r="RV1" s="84"/>
      <c r="RW1" s="84"/>
      <c r="RX1" s="84"/>
      <c r="RY1" s="84"/>
      <c r="RZ1" s="84"/>
      <c r="SA1" s="84"/>
      <c r="SB1" s="84"/>
      <c r="SC1" s="84"/>
      <c r="SD1" s="84"/>
      <c r="SE1" s="84"/>
      <c r="SF1" s="84"/>
      <c r="SG1" s="84"/>
      <c r="SH1" s="84"/>
      <c r="SI1" s="84"/>
      <c r="SJ1" s="84"/>
      <c r="SK1" s="84"/>
      <c r="SL1" s="84"/>
      <c r="SM1" s="84"/>
      <c r="SN1" s="84"/>
      <c r="SO1" s="84"/>
      <c r="SP1" s="84"/>
      <c r="SQ1" s="84"/>
      <c r="SR1" s="84"/>
      <c r="SS1" s="84"/>
      <c r="ST1" s="84"/>
      <c r="SU1" s="84"/>
      <c r="SV1" s="84"/>
      <c r="SW1" s="84"/>
      <c r="SX1" s="84"/>
      <c r="SY1" s="84"/>
      <c r="SZ1" s="84"/>
      <c r="TA1" s="84"/>
      <c r="TB1" s="84"/>
      <c r="TC1" s="84"/>
      <c r="TD1" s="84"/>
      <c r="TE1" s="84"/>
      <c r="TF1" s="84"/>
      <c r="TG1" s="84"/>
      <c r="TH1" s="84"/>
      <c r="TI1" s="84"/>
      <c r="TJ1" s="84"/>
      <c r="TK1" s="84"/>
      <c r="TL1" s="84"/>
      <c r="TM1" s="84"/>
      <c r="TN1" s="84"/>
      <c r="TO1" s="84"/>
      <c r="TP1" s="84"/>
      <c r="TQ1" s="84"/>
      <c r="TR1" s="84"/>
      <c r="TS1" s="84"/>
      <c r="TT1" s="84"/>
      <c r="TU1" s="84"/>
      <c r="TV1" s="84"/>
      <c r="TW1" s="84"/>
      <c r="TX1" s="84"/>
      <c r="TY1" s="84"/>
      <c r="TZ1" s="84"/>
      <c r="UA1" s="84"/>
      <c r="UB1" s="84"/>
      <c r="UC1" s="84"/>
      <c r="UD1" s="84"/>
      <c r="UE1" s="84"/>
      <c r="UF1" s="84"/>
      <c r="UG1" s="84"/>
      <c r="UH1" s="84"/>
      <c r="UI1" s="84"/>
      <c r="UJ1" s="84"/>
      <c r="UK1" s="84"/>
      <c r="UL1" s="84"/>
      <c r="UM1" s="84"/>
      <c r="UN1" s="84"/>
      <c r="UO1" s="84"/>
      <c r="UP1" s="84"/>
      <c r="UQ1" s="84"/>
      <c r="UR1" s="84"/>
      <c r="US1" s="84"/>
      <c r="UT1" s="84"/>
      <c r="UU1" s="84"/>
      <c r="UV1" s="84"/>
      <c r="UW1" s="84"/>
      <c r="UX1" s="84"/>
      <c r="UY1" s="84"/>
      <c r="UZ1" s="84"/>
      <c r="VA1" s="84"/>
      <c r="VB1" s="84"/>
      <c r="VC1" s="84"/>
      <c r="VD1" s="84"/>
      <c r="VE1" s="84"/>
      <c r="VF1" s="84"/>
      <c r="VG1" s="84"/>
      <c r="VH1" s="84"/>
      <c r="VI1" s="84"/>
      <c r="VJ1" s="84"/>
      <c r="VK1" s="84"/>
      <c r="VL1" s="84"/>
      <c r="VM1" s="84"/>
      <c r="VN1" s="84"/>
      <c r="VO1" s="84"/>
      <c r="VP1" s="84"/>
      <c r="VQ1" s="84"/>
      <c r="VR1" s="84"/>
      <c r="VS1" s="84"/>
      <c r="VT1" s="84"/>
      <c r="VU1" s="84"/>
      <c r="VV1" s="84"/>
      <c r="VW1" s="84"/>
      <c r="VX1" s="84"/>
      <c r="VY1" s="84"/>
      <c r="VZ1" s="84"/>
      <c r="WA1" s="84"/>
      <c r="WB1" s="84"/>
      <c r="WC1" s="84"/>
      <c r="WD1" s="84"/>
      <c r="WE1" s="84"/>
      <c r="WF1" s="84"/>
      <c r="WG1" s="84"/>
      <c r="WH1" s="84"/>
      <c r="WI1" s="84"/>
      <c r="WJ1" s="84"/>
      <c r="WK1" s="84"/>
      <c r="WL1" s="84"/>
      <c r="WM1" s="84"/>
      <c r="WN1" s="84"/>
      <c r="WO1" s="84"/>
      <c r="WP1" s="84"/>
      <c r="WQ1" s="84"/>
      <c r="WR1" s="84"/>
      <c r="WS1" s="84"/>
      <c r="WT1" s="84"/>
      <c r="WU1" s="84"/>
      <c r="WV1" s="84"/>
      <c r="WW1" s="84"/>
      <c r="WX1" s="84"/>
      <c r="WY1" s="84"/>
      <c r="WZ1" s="84"/>
      <c r="XA1" s="84"/>
      <c r="XB1" s="84"/>
      <c r="XC1" s="84"/>
      <c r="XD1" s="84"/>
      <c r="XE1" s="84"/>
      <c r="XF1" s="84"/>
      <c r="XG1" s="84"/>
      <c r="XH1" s="84"/>
      <c r="XI1" s="84"/>
      <c r="XJ1" s="84"/>
      <c r="XK1" s="84"/>
      <c r="XL1" s="84"/>
      <c r="XM1" s="84"/>
      <c r="XN1" s="84"/>
      <c r="XO1" s="84"/>
      <c r="XP1" s="84"/>
      <c r="XQ1" s="84"/>
      <c r="XR1" s="84"/>
      <c r="XS1" s="84"/>
      <c r="XT1" s="84"/>
      <c r="XU1" s="84"/>
      <c r="XV1" s="84"/>
      <c r="XW1" s="84"/>
      <c r="XX1" s="84"/>
      <c r="XY1" s="84"/>
      <c r="XZ1" s="84"/>
      <c r="YA1" s="84"/>
      <c r="YB1" s="84"/>
      <c r="YC1" s="84"/>
      <c r="YD1" s="84"/>
      <c r="YE1" s="84"/>
      <c r="YF1" s="84"/>
      <c r="YG1" s="84"/>
      <c r="YH1" s="84"/>
      <c r="YI1" s="84"/>
      <c r="YJ1" s="84"/>
      <c r="YK1" s="84"/>
      <c r="YL1" s="84"/>
      <c r="YM1" s="84"/>
      <c r="YN1" s="84"/>
      <c r="YO1" s="84"/>
      <c r="YP1" s="84"/>
      <c r="YQ1" s="84"/>
      <c r="YR1" s="84"/>
      <c r="YS1" s="84"/>
      <c r="YT1" s="84"/>
      <c r="YU1" s="84"/>
      <c r="YV1" s="84"/>
      <c r="YW1" s="84"/>
      <c r="YX1" s="84"/>
      <c r="YY1" s="84"/>
      <c r="YZ1" s="84"/>
      <c r="ZA1" s="84"/>
      <c r="ZB1" s="84"/>
      <c r="ZC1" s="84"/>
      <c r="ZD1" s="84"/>
      <c r="ZE1" s="84"/>
      <c r="ZF1" s="84"/>
      <c r="ZG1" s="84"/>
      <c r="ZH1" s="84"/>
      <c r="ZI1" s="84"/>
      <c r="ZJ1" s="84"/>
      <c r="ZK1" s="84"/>
      <c r="ZL1" s="84"/>
      <c r="ZM1" s="84"/>
      <c r="ZN1" s="84"/>
      <c r="ZO1" s="84"/>
      <c r="ZP1" s="84"/>
      <c r="ZQ1" s="84"/>
      <c r="ZR1" s="84"/>
      <c r="ZS1" s="84"/>
      <c r="ZT1" s="84"/>
      <c r="ZU1" s="84"/>
      <c r="ZV1" s="84"/>
      <c r="ZW1" s="84"/>
      <c r="ZX1" s="84"/>
      <c r="ZY1" s="84"/>
      <c r="ZZ1" s="84"/>
      <c r="AAA1" s="84"/>
      <c r="AAB1" s="84"/>
      <c r="AAC1" s="84"/>
      <c r="AAD1" s="84"/>
      <c r="AAE1" s="84"/>
      <c r="AAF1" s="84"/>
      <c r="AAG1" s="84"/>
      <c r="AAH1" s="84"/>
      <c r="AAI1" s="84"/>
      <c r="AAJ1" s="84"/>
      <c r="AAK1" s="84"/>
      <c r="AAL1" s="84"/>
      <c r="AAM1" s="84"/>
      <c r="AAN1" s="84"/>
      <c r="AAO1" s="84"/>
      <c r="AAP1" s="84"/>
      <c r="AAQ1" s="84"/>
      <c r="AAR1" s="84"/>
      <c r="AAS1" s="84"/>
      <c r="AAT1" s="84"/>
      <c r="AAU1" s="84"/>
      <c r="AAV1" s="84"/>
      <c r="AAW1" s="84"/>
      <c r="AAX1" s="84"/>
      <c r="AAY1" s="84"/>
      <c r="AAZ1" s="84"/>
      <c r="ABA1" s="84"/>
      <c r="ABB1" s="84"/>
      <c r="ABC1" s="84"/>
      <c r="ABD1" s="84"/>
      <c r="ABE1" s="84"/>
      <c r="ABF1" s="84"/>
      <c r="ABG1" s="84"/>
      <c r="ABH1" s="84"/>
      <c r="ABI1" s="84"/>
      <c r="ABJ1" s="84"/>
      <c r="ABK1" s="84"/>
      <c r="ABL1" s="84"/>
      <c r="ABM1" s="84"/>
      <c r="ABN1" s="84"/>
      <c r="ABO1" s="84"/>
      <c r="ABP1" s="84"/>
      <c r="ABQ1" s="84"/>
      <c r="ABR1" s="84"/>
      <c r="ABS1" s="84"/>
      <c r="ABT1" s="84"/>
      <c r="ABU1" s="84"/>
      <c r="ABV1" s="84"/>
      <c r="ABW1" s="84"/>
      <c r="ABX1" s="84"/>
      <c r="ABY1" s="84"/>
      <c r="ABZ1" s="84"/>
      <c r="ACA1" s="84"/>
      <c r="ACB1" s="84"/>
      <c r="ACC1" s="84"/>
      <c r="ACD1" s="84"/>
      <c r="ACE1" s="84"/>
      <c r="ACF1" s="84"/>
      <c r="ACG1" s="84"/>
      <c r="ACH1" s="84"/>
      <c r="ACI1" s="84"/>
      <c r="ACJ1" s="84"/>
      <c r="ACK1" s="84"/>
      <c r="ACL1" s="84"/>
      <c r="ACM1" s="84"/>
      <c r="ACN1" s="84"/>
      <c r="ACO1" s="84"/>
      <c r="ACP1" s="84"/>
      <c r="ACQ1" s="84"/>
      <c r="ACR1" s="84"/>
      <c r="ACS1" s="84"/>
      <c r="ACT1" s="84"/>
      <c r="ACU1" s="84"/>
      <c r="ACV1" s="84"/>
      <c r="ACW1" s="84"/>
      <c r="ACX1" s="84"/>
      <c r="ACY1" s="84"/>
      <c r="ACZ1" s="84"/>
      <c r="ADA1" s="84"/>
      <c r="ADB1" s="84"/>
      <c r="ADC1" s="84"/>
      <c r="ADD1" s="84"/>
      <c r="ADE1" s="84"/>
      <c r="ADF1" s="84"/>
      <c r="ADG1" s="84"/>
      <c r="ADH1" s="84"/>
      <c r="ADI1" s="84"/>
      <c r="ADJ1" s="84"/>
      <c r="ADK1" s="84"/>
      <c r="ADL1" s="84"/>
      <c r="ADM1" s="84"/>
      <c r="ADN1" s="84"/>
      <c r="ADO1" s="84"/>
      <c r="ADP1" s="84"/>
      <c r="ADQ1" s="84"/>
      <c r="ADR1" s="84"/>
      <c r="ADS1" s="84"/>
      <c r="ADT1" s="84"/>
      <c r="ADU1" s="84"/>
      <c r="ADV1" s="84"/>
      <c r="ADW1" s="84"/>
      <c r="ADX1" s="84"/>
      <c r="ADY1" s="84"/>
      <c r="ADZ1" s="84"/>
      <c r="AEA1" s="84"/>
      <c r="AEB1" s="84"/>
      <c r="AEC1" s="84"/>
      <c r="AED1" s="84"/>
      <c r="AEE1" s="84"/>
      <c r="AEF1" s="84"/>
      <c r="AEG1" s="84"/>
      <c r="AEH1" s="84"/>
      <c r="AEI1" s="84"/>
      <c r="AEJ1" s="84"/>
      <c r="AEK1" s="84"/>
      <c r="AEL1" s="84"/>
      <c r="AEM1" s="84"/>
      <c r="AEN1" s="84"/>
      <c r="AEO1" s="84"/>
      <c r="AEP1" s="84"/>
      <c r="AEQ1" s="84"/>
      <c r="AER1" s="84"/>
      <c r="AES1" s="84"/>
      <c r="AET1" s="84"/>
      <c r="AEU1" s="84"/>
      <c r="AEV1" s="84"/>
      <c r="AEW1" s="84"/>
      <c r="AEX1" s="84"/>
      <c r="AEY1" s="84"/>
      <c r="AEZ1" s="84"/>
      <c r="AFA1" s="84"/>
      <c r="AFB1" s="84"/>
      <c r="AFC1" s="84"/>
      <c r="AFD1" s="84"/>
      <c r="AFE1" s="84"/>
      <c r="AFF1" s="84"/>
      <c r="AFG1" s="84"/>
      <c r="AFH1" s="84"/>
      <c r="AFI1" s="84"/>
      <c r="AFJ1" s="84"/>
      <c r="AFK1" s="84"/>
      <c r="AFL1" s="84"/>
      <c r="AFM1" s="84"/>
      <c r="AFN1" s="84"/>
      <c r="AFO1" s="84"/>
      <c r="AFP1" s="84"/>
      <c r="AFQ1" s="84"/>
      <c r="AFR1" s="84"/>
      <c r="AFS1" s="84"/>
      <c r="AFT1" s="84"/>
      <c r="AFU1" s="84"/>
      <c r="AFV1" s="84"/>
      <c r="AFW1" s="84"/>
      <c r="AFX1" s="84"/>
      <c r="AFY1" s="84"/>
      <c r="AFZ1" s="84"/>
      <c r="AGA1" s="84"/>
      <c r="AGB1" s="84"/>
      <c r="AGC1" s="84"/>
      <c r="AGD1" s="84"/>
      <c r="AGE1" s="84"/>
      <c r="AGF1" s="84"/>
      <c r="AGG1" s="84"/>
      <c r="AGH1" s="84"/>
      <c r="AGI1" s="84"/>
      <c r="AGJ1" s="84"/>
      <c r="AGK1" s="84"/>
      <c r="AGL1" s="84"/>
      <c r="AGM1" s="84"/>
      <c r="AGN1" s="84"/>
      <c r="AGO1" s="84"/>
      <c r="AGP1" s="84"/>
      <c r="AGQ1" s="84"/>
      <c r="AGR1" s="84"/>
      <c r="AGS1" s="84"/>
      <c r="AGT1" s="84"/>
      <c r="AGU1" s="84"/>
      <c r="AGV1" s="84"/>
      <c r="AGW1" s="84"/>
      <c r="AGX1" s="84"/>
      <c r="AGY1" s="84"/>
      <c r="AGZ1" s="84"/>
      <c r="AHA1" s="84"/>
      <c r="AHB1" s="84"/>
      <c r="AHC1" s="84"/>
      <c r="AHD1" s="84"/>
      <c r="AHE1" s="84"/>
      <c r="AHF1" s="84"/>
      <c r="AHG1" s="84"/>
      <c r="AHH1" s="84"/>
      <c r="AHI1" s="84"/>
      <c r="AHJ1" s="84"/>
      <c r="AHK1" s="84"/>
      <c r="AHL1" s="84"/>
      <c r="AHM1" s="84"/>
      <c r="AHN1" s="84"/>
      <c r="AHO1" s="84"/>
      <c r="AHP1" s="84"/>
      <c r="AHQ1" s="84"/>
      <c r="AHR1" s="84"/>
      <c r="AHS1" s="84"/>
      <c r="AHT1" s="84"/>
      <c r="AHU1" s="84"/>
      <c r="AHV1" s="84"/>
      <c r="AHW1" s="84"/>
      <c r="AHX1" s="84"/>
      <c r="AHY1" s="84"/>
      <c r="AHZ1" s="84"/>
      <c r="AIA1" s="84"/>
      <c r="AIB1" s="84"/>
      <c r="AIC1" s="84"/>
      <c r="AID1" s="84"/>
      <c r="AIE1" s="84"/>
      <c r="AIF1" s="84"/>
      <c r="AIG1" s="84"/>
      <c r="AIH1" s="84"/>
      <c r="AII1" s="84"/>
      <c r="AIJ1" s="84"/>
      <c r="AIK1" s="84"/>
      <c r="AIL1" s="84"/>
      <c r="AIM1" s="84"/>
      <c r="AIN1" s="84"/>
      <c r="AIO1" s="84"/>
      <c r="AIP1" s="84"/>
      <c r="AIQ1" s="84"/>
      <c r="AIR1" s="84"/>
      <c r="AIS1" s="84"/>
      <c r="AIT1" s="84"/>
      <c r="AIU1" s="84"/>
      <c r="AIV1" s="84"/>
      <c r="AIW1" s="84"/>
      <c r="AIX1" s="84"/>
      <c r="AIY1" s="84"/>
      <c r="AIZ1" s="84"/>
      <c r="AJA1" s="84"/>
      <c r="AJB1" s="84"/>
      <c r="AJC1" s="84"/>
      <c r="AJD1" s="84"/>
      <c r="AJE1" s="84"/>
      <c r="AJF1" s="84"/>
      <c r="AJG1" s="84"/>
      <c r="AJH1" s="84"/>
      <c r="AJI1" s="84"/>
      <c r="AJJ1" s="84"/>
      <c r="AJK1" s="84"/>
      <c r="AJL1" s="84"/>
      <c r="AJM1" s="84"/>
      <c r="AJN1" s="84"/>
      <c r="AJO1" s="84"/>
      <c r="AJP1" s="84"/>
      <c r="AJQ1" s="84"/>
      <c r="AJR1" s="84"/>
      <c r="AJS1" s="84"/>
      <c r="AJT1" s="84"/>
      <c r="AJU1" s="84"/>
      <c r="AJV1" s="84"/>
      <c r="AJW1" s="84"/>
      <c r="AJX1" s="84"/>
      <c r="AJY1" s="84"/>
      <c r="AJZ1" s="84"/>
      <c r="AKA1" s="84"/>
      <c r="AKB1" s="84"/>
      <c r="AKC1" s="84"/>
      <c r="AKD1" s="84"/>
      <c r="AKE1" s="84"/>
      <c r="AKF1" s="84"/>
      <c r="AKG1" s="84"/>
      <c r="AKH1" s="84"/>
      <c r="AKI1" s="84"/>
      <c r="AKJ1" s="84"/>
      <c r="AKK1" s="84"/>
      <c r="AKL1" s="84"/>
      <c r="AKM1" s="84"/>
      <c r="AKN1" s="84"/>
      <c r="AKO1" s="84"/>
      <c r="AKP1" s="84"/>
      <c r="AKQ1" s="84"/>
      <c r="AKR1" s="84"/>
      <c r="AKS1" s="84"/>
      <c r="AKT1" s="84"/>
      <c r="AKU1" s="84"/>
      <c r="AKV1" s="84"/>
      <c r="AKW1" s="84"/>
      <c r="AKX1" s="84"/>
      <c r="AKY1" s="84"/>
      <c r="AKZ1" s="84"/>
      <c r="ALA1" s="84"/>
      <c r="ALB1" s="84"/>
      <c r="ALC1" s="84"/>
      <c r="ALD1" s="84"/>
      <c r="ALE1" s="84"/>
      <c r="ALF1" s="84"/>
      <c r="ALG1" s="84"/>
      <c r="ALH1" s="84"/>
      <c r="ALI1" s="84"/>
      <c r="ALJ1" s="84"/>
      <c r="ALK1" s="84"/>
      <c r="ALL1" s="84"/>
      <c r="ALM1" s="84"/>
      <c r="ALN1" s="84"/>
      <c r="ALO1" s="84"/>
      <c r="ALP1" s="84"/>
      <c r="ALQ1" s="84"/>
      <c r="ALR1" s="84"/>
      <c r="ALS1" s="84"/>
      <c r="ALT1" s="84"/>
      <c r="ALU1" s="84"/>
      <c r="ALV1" s="84"/>
      <c r="ALW1" s="84"/>
      <c r="ALX1" s="84"/>
      <c r="ALY1" s="84"/>
      <c r="ALZ1" s="84"/>
      <c r="AMA1" s="84"/>
      <c r="AMB1" s="84"/>
      <c r="AMC1" s="84"/>
      <c r="AMD1" s="84"/>
      <c r="AME1" s="84"/>
      <c r="AMF1" s="84"/>
      <c r="AMG1" s="84"/>
      <c r="AMH1" s="84"/>
      <c r="AMI1" s="84"/>
      <c r="AMJ1" s="84"/>
    </row>
    <row r="2" spans="1:1024" ht="35.25" customHeight="1" x14ac:dyDescent="0.25">
      <c r="A2" s="84"/>
      <c r="B2" s="207" t="s">
        <v>654</v>
      </c>
      <c r="C2" s="208"/>
      <c r="D2" s="208"/>
      <c r="E2" s="208"/>
      <c r="F2" s="208"/>
      <c r="G2" s="208"/>
      <c r="H2" s="208"/>
      <c r="I2" s="208"/>
      <c r="J2" s="208"/>
      <c r="K2" s="209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  <c r="IX2" s="84"/>
      <c r="IY2" s="84"/>
      <c r="IZ2" s="84"/>
      <c r="JA2" s="84"/>
      <c r="JB2" s="84"/>
      <c r="JC2" s="84"/>
      <c r="JD2" s="84"/>
      <c r="JE2" s="84"/>
      <c r="JF2" s="84"/>
      <c r="JG2" s="84"/>
      <c r="JH2" s="84"/>
      <c r="JI2" s="84"/>
      <c r="JJ2" s="84"/>
      <c r="JK2" s="84"/>
      <c r="JL2" s="84"/>
      <c r="JM2" s="84"/>
      <c r="JN2" s="84"/>
      <c r="JO2" s="84"/>
      <c r="JP2" s="84"/>
      <c r="JQ2" s="84"/>
      <c r="JR2" s="84"/>
      <c r="JS2" s="84"/>
      <c r="JT2" s="84"/>
      <c r="JU2" s="84"/>
      <c r="JV2" s="84"/>
      <c r="JW2" s="84"/>
      <c r="JX2" s="84"/>
      <c r="JY2" s="84"/>
      <c r="JZ2" s="84"/>
      <c r="KA2" s="84"/>
      <c r="KB2" s="84"/>
      <c r="KC2" s="84"/>
      <c r="KD2" s="84"/>
      <c r="KE2" s="84"/>
      <c r="KF2" s="84"/>
      <c r="KG2" s="84"/>
      <c r="KH2" s="84"/>
      <c r="KI2" s="84"/>
      <c r="KJ2" s="84"/>
      <c r="KK2" s="84"/>
      <c r="KL2" s="84"/>
      <c r="KM2" s="84"/>
      <c r="KN2" s="84"/>
      <c r="KO2" s="84"/>
      <c r="KP2" s="84"/>
      <c r="KQ2" s="84"/>
      <c r="KR2" s="84"/>
      <c r="KS2" s="84"/>
      <c r="KT2" s="84"/>
      <c r="KU2" s="84"/>
      <c r="KV2" s="84"/>
      <c r="KW2" s="84"/>
      <c r="KX2" s="84"/>
      <c r="KY2" s="84"/>
      <c r="KZ2" s="84"/>
      <c r="LA2" s="84"/>
      <c r="LB2" s="84"/>
      <c r="LC2" s="84"/>
      <c r="LD2" s="84"/>
      <c r="LE2" s="84"/>
      <c r="LF2" s="84"/>
      <c r="LG2" s="84"/>
      <c r="LH2" s="84"/>
      <c r="LI2" s="84"/>
      <c r="LJ2" s="84"/>
      <c r="LK2" s="84"/>
      <c r="LL2" s="84"/>
      <c r="LM2" s="84"/>
      <c r="LN2" s="84"/>
      <c r="LO2" s="84"/>
      <c r="LP2" s="84"/>
      <c r="LQ2" s="84"/>
      <c r="LR2" s="84"/>
      <c r="LS2" s="84"/>
      <c r="LT2" s="84"/>
      <c r="LU2" s="84"/>
      <c r="LV2" s="84"/>
      <c r="LW2" s="84"/>
      <c r="LX2" s="84"/>
      <c r="LY2" s="84"/>
      <c r="LZ2" s="84"/>
      <c r="MA2" s="84"/>
      <c r="MB2" s="84"/>
      <c r="MC2" s="84"/>
      <c r="MD2" s="84"/>
      <c r="ME2" s="84"/>
      <c r="MF2" s="84"/>
      <c r="MG2" s="84"/>
      <c r="MH2" s="84"/>
      <c r="MI2" s="84"/>
      <c r="MJ2" s="84"/>
      <c r="MK2" s="84"/>
      <c r="ML2" s="84"/>
      <c r="MM2" s="84"/>
      <c r="MN2" s="84"/>
      <c r="MO2" s="84"/>
      <c r="MP2" s="84"/>
      <c r="MQ2" s="84"/>
      <c r="MR2" s="84"/>
      <c r="MS2" s="84"/>
      <c r="MT2" s="84"/>
      <c r="MU2" s="84"/>
      <c r="MV2" s="84"/>
      <c r="MW2" s="84"/>
      <c r="MX2" s="84"/>
      <c r="MY2" s="84"/>
      <c r="MZ2" s="84"/>
      <c r="NA2" s="84"/>
      <c r="NB2" s="84"/>
      <c r="NC2" s="84"/>
      <c r="ND2" s="84"/>
      <c r="NE2" s="84"/>
      <c r="NF2" s="84"/>
      <c r="NG2" s="84"/>
      <c r="NH2" s="84"/>
      <c r="NI2" s="84"/>
      <c r="NJ2" s="84"/>
      <c r="NK2" s="84"/>
      <c r="NL2" s="84"/>
      <c r="NM2" s="84"/>
      <c r="NN2" s="84"/>
      <c r="NO2" s="84"/>
      <c r="NP2" s="84"/>
      <c r="NQ2" s="84"/>
      <c r="NR2" s="84"/>
      <c r="NS2" s="84"/>
      <c r="NT2" s="84"/>
      <c r="NU2" s="84"/>
      <c r="NV2" s="84"/>
      <c r="NW2" s="84"/>
      <c r="NX2" s="84"/>
      <c r="NY2" s="84"/>
      <c r="NZ2" s="84"/>
      <c r="OA2" s="84"/>
      <c r="OB2" s="84"/>
      <c r="OC2" s="84"/>
      <c r="OD2" s="84"/>
      <c r="OE2" s="84"/>
      <c r="OF2" s="84"/>
      <c r="OG2" s="84"/>
      <c r="OH2" s="84"/>
      <c r="OI2" s="84"/>
      <c r="OJ2" s="84"/>
      <c r="OK2" s="84"/>
      <c r="OL2" s="84"/>
      <c r="OM2" s="84"/>
      <c r="ON2" s="84"/>
      <c r="OO2" s="84"/>
      <c r="OP2" s="84"/>
      <c r="OQ2" s="84"/>
      <c r="OR2" s="84"/>
      <c r="OS2" s="84"/>
      <c r="OT2" s="84"/>
      <c r="OU2" s="84"/>
      <c r="OV2" s="84"/>
      <c r="OW2" s="84"/>
      <c r="OX2" s="84"/>
      <c r="OY2" s="84"/>
      <c r="OZ2" s="84"/>
      <c r="PA2" s="84"/>
      <c r="PB2" s="84"/>
      <c r="PC2" s="84"/>
      <c r="PD2" s="84"/>
      <c r="PE2" s="84"/>
      <c r="PF2" s="84"/>
      <c r="PG2" s="84"/>
      <c r="PH2" s="84"/>
      <c r="PI2" s="84"/>
      <c r="PJ2" s="84"/>
      <c r="PK2" s="84"/>
      <c r="PL2" s="84"/>
      <c r="PM2" s="84"/>
      <c r="PN2" s="84"/>
      <c r="PO2" s="84"/>
      <c r="PP2" s="84"/>
      <c r="PQ2" s="84"/>
      <c r="PR2" s="84"/>
      <c r="PS2" s="84"/>
      <c r="PT2" s="84"/>
      <c r="PU2" s="84"/>
      <c r="PV2" s="84"/>
      <c r="PW2" s="84"/>
      <c r="PX2" s="84"/>
      <c r="PY2" s="84"/>
      <c r="PZ2" s="84"/>
      <c r="QA2" s="84"/>
      <c r="QB2" s="84"/>
      <c r="QC2" s="84"/>
      <c r="QD2" s="84"/>
      <c r="QE2" s="84"/>
      <c r="QF2" s="84"/>
      <c r="QG2" s="84"/>
      <c r="QH2" s="84"/>
      <c r="QI2" s="84"/>
      <c r="QJ2" s="84"/>
      <c r="QK2" s="84"/>
      <c r="QL2" s="84"/>
      <c r="QM2" s="84"/>
      <c r="QN2" s="84"/>
      <c r="QO2" s="84"/>
      <c r="QP2" s="84"/>
      <c r="QQ2" s="84"/>
      <c r="QR2" s="84"/>
      <c r="QS2" s="84"/>
      <c r="QT2" s="84"/>
      <c r="QU2" s="84"/>
      <c r="QV2" s="84"/>
      <c r="QW2" s="84"/>
      <c r="QX2" s="84"/>
      <c r="QY2" s="84"/>
      <c r="QZ2" s="84"/>
      <c r="RA2" s="84"/>
      <c r="RB2" s="84"/>
      <c r="RC2" s="84"/>
      <c r="RD2" s="84"/>
      <c r="RE2" s="84"/>
      <c r="RF2" s="84"/>
      <c r="RG2" s="84"/>
      <c r="RH2" s="84"/>
      <c r="RI2" s="84"/>
      <c r="RJ2" s="84"/>
      <c r="RK2" s="84"/>
      <c r="RL2" s="84"/>
      <c r="RM2" s="84"/>
      <c r="RN2" s="84"/>
      <c r="RO2" s="84"/>
      <c r="RP2" s="84"/>
      <c r="RQ2" s="84"/>
      <c r="RR2" s="84"/>
      <c r="RS2" s="84"/>
      <c r="RT2" s="84"/>
      <c r="RU2" s="84"/>
      <c r="RV2" s="84"/>
      <c r="RW2" s="84"/>
      <c r="RX2" s="84"/>
      <c r="RY2" s="84"/>
      <c r="RZ2" s="84"/>
      <c r="SA2" s="84"/>
      <c r="SB2" s="84"/>
      <c r="SC2" s="84"/>
      <c r="SD2" s="84"/>
      <c r="SE2" s="84"/>
      <c r="SF2" s="84"/>
      <c r="SG2" s="84"/>
      <c r="SH2" s="84"/>
      <c r="SI2" s="84"/>
      <c r="SJ2" s="84"/>
      <c r="SK2" s="84"/>
      <c r="SL2" s="84"/>
      <c r="SM2" s="84"/>
      <c r="SN2" s="84"/>
      <c r="SO2" s="84"/>
      <c r="SP2" s="84"/>
      <c r="SQ2" s="84"/>
      <c r="SR2" s="84"/>
      <c r="SS2" s="84"/>
      <c r="ST2" s="84"/>
      <c r="SU2" s="84"/>
      <c r="SV2" s="84"/>
      <c r="SW2" s="84"/>
      <c r="SX2" s="84"/>
      <c r="SY2" s="84"/>
      <c r="SZ2" s="84"/>
      <c r="TA2" s="84"/>
      <c r="TB2" s="84"/>
      <c r="TC2" s="84"/>
      <c r="TD2" s="84"/>
      <c r="TE2" s="84"/>
      <c r="TF2" s="84"/>
      <c r="TG2" s="84"/>
      <c r="TH2" s="84"/>
      <c r="TI2" s="84"/>
      <c r="TJ2" s="84"/>
      <c r="TK2" s="84"/>
      <c r="TL2" s="84"/>
      <c r="TM2" s="84"/>
      <c r="TN2" s="84"/>
      <c r="TO2" s="84"/>
      <c r="TP2" s="84"/>
      <c r="TQ2" s="84"/>
      <c r="TR2" s="84"/>
      <c r="TS2" s="84"/>
      <c r="TT2" s="84"/>
      <c r="TU2" s="84"/>
      <c r="TV2" s="84"/>
      <c r="TW2" s="84"/>
      <c r="TX2" s="84"/>
      <c r="TY2" s="84"/>
      <c r="TZ2" s="84"/>
      <c r="UA2" s="84"/>
      <c r="UB2" s="84"/>
      <c r="UC2" s="84"/>
      <c r="UD2" s="84"/>
      <c r="UE2" s="84"/>
      <c r="UF2" s="84"/>
      <c r="UG2" s="84"/>
      <c r="UH2" s="84"/>
      <c r="UI2" s="84"/>
      <c r="UJ2" s="84"/>
      <c r="UK2" s="84"/>
      <c r="UL2" s="84"/>
      <c r="UM2" s="84"/>
      <c r="UN2" s="84"/>
      <c r="UO2" s="84"/>
      <c r="UP2" s="84"/>
      <c r="UQ2" s="84"/>
      <c r="UR2" s="84"/>
      <c r="US2" s="84"/>
      <c r="UT2" s="84"/>
      <c r="UU2" s="84"/>
      <c r="UV2" s="84"/>
      <c r="UW2" s="84"/>
      <c r="UX2" s="84"/>
      <c r="UY2" s="84"/>
      <c r="UZ2" s="84"/>
      <c r="VA2" s="84"/>
      <c r="VB2" s="84"/>
      <c r="VC2" s="84"/>
      <c r="VD2" s="84"/>
      <c r="VE2" s="84"/>
      <c r="VF2" s="84"/>
      <c r="VG2" s="84"/>
      <c r="VH2" s="84"/>
      <c r="VI2" s="84"/>
      <c r="VJ2" s="84"/>
      <c r="VK2" s="84"/>
      <c r="VL2" s="84"/>
      <c r="VM2" s="84"/>
      <c r="VN2" s="84"/>
      <c r="VO2" s="84"/>
      <c r="VP2" s="84"/>
      <c r="VQ2" s="84"/>
      <c r="VR2" s="84"/>
      <c r="VS2" s="84"/>
      <c r="VT2" s="84"/>
      <c r="VU2" s="84"/>
      <c r="VV2" s="84"/>
      <c r="VW2" s="84"/>
      <c r="VX2" s="84"/>
      <c r="VY2" s="84"/>
      <c r="VZ2" s="84"/>
      <c r="WA2" s="84"/>
      <c r="WB2" s="84"/>
      <c r="WC2" s="84"/>
      <c r="WD2" s="84"/>
      <c r="WE2" s="84"/>
      <c r="WF2" s="84"/>
      <c r="WG2" s="84"/>
      <c r="WH2" s="84"/>
      <c r="WI2" s="84"/>
      <c r="WJ2" s="84"/>
      <c r="WK2" s="84"/>
      <c r="WL2" s="84"/>
      <c r="WM2" s="84"/>
      <c r="WN2" s="84"/>
      <c r="WO2" s="84"/>
      <c r="WP2" s="84"/>
      <c r="WQ2" s="84"/>
      <c r="WR2" s="84"/>
      <c r="WS2" s="84"/>
      <c r="WT2" s="84"/>
      <c r="WU2" s="84"/>
      <c r="WV2" s="84"/>
      <c r="WW2" s="84"/>
      <c r="WX2" s="84"/>
      <c r="WY2" s="84"/>
      <c r="WZ2" s="84"/>
      <c r="XA2" s="84"/>
      <c r="XB2" s="84"/>
      <c r="XC2" s="84"/>
      <c r="XD2" s="84"/>
      <c r="XE2" s="84"/>
      <c r="XF2" s="84"/>
      <c r="XG2" s="84"/>
      <c r="XH2" s="84"/>
      <c r="XI2" s="84"/>
      <c r="XJ2" s="84"/>
      <c r="XK2" s="84"/>
      <c r="XL2" s="84"/>
      <c r="XM2" s="84"/>
      <c r="XN2" s="84"/>
      <c r="XO2" s="84"/>
      <c r="XP2" s="84"/>
      <c r="XQ2" s="84"/>
      <c r="XR2" s="84"/>
      <c r="XS2" s="84"/>
      <c r="XT2" s="84"/>
      <c r="XU2" s="84"/>
      <c r="XV2" s="84"/>
      <c r="XW2" s="84"/>
      <c r="XX2" s="84"/>
      <c r="XY2" s="84"/>
      <c r="XZ2" s="84"/>
      <c r="YA2" s="84"/>
      <c r="YB2" s="84"/>
      <c r="YC2" s="84"/>
      <c r="YD2" s="84"/>
      <c r="YE2" s="84"/>
      <c r="YF2" s="84"/>
      <c r="YG2" s="84"/>
      <c r="YH2" s="84"/>
      <c r="YI2" s="84"/>
      <c r="YJ2" s="84"/>
      <c r="YK2" s="84"/>
      <c r="YL2" s="84"/>
      <c r="YM2" s="84"/>
      <c r="YN2" s="84"/>
      <c r="YO2" s="84"/>
      <c r="YP2" s="84"/>
      <c r="YQ2" s="84"/>
      <c r="YR2" s="84"/>
      <c r="YS2" s="84"/>
      <c r="YT2" s="84"/>
      <c r="YU2" s="84"/>
      <c r="YV2" s="84"/>
      <c r="YW2" s="84"/>
      <c r="YX2" s="84"/>
      <c r="YY2" s="84"/>
      <c r="YZ2" s="84"/>
      <c r="ZA2" s="84"/>
      <c r="ZB2" s="84"/>
      <c r="ZC2" s="84"/>
      <c r="ZD2" s="84"/>
      <c r="ZE2" s="84"/>
      <c r="ZF2" s="84"/>
      <c r="ZG2" s="84"/>
      <c r="ZH2" s="84"/>
      <c r="ZI2" s="84"/>
      <c r="ZJ2" s="84"/>
      <c r="ZK2" s="84"/>
      <c r="ZL2" s="84"/>
      <c r="ZM2" s="84"/>
      <c r="ZN2" s="84"/>
      <c r="ZO2" s="84"/>
      <c r="ZP2" s="84"/>
      <c r="ZQ2" s="84"/>
      <c r="ZR2" s="84"/>
      <c r="ZS2" s="84"/>
      <c r="ZT2" s="84"/>
      <c r="ZU2" s="84"/>
      <c r="ZV2" s="84"/>
      <c r="ZW2" s="84"/>
      <c r="ZX2" s="84"/>
      <c r="ZY2" s="84"/>
      <c r="ZZ2" s="84"/>
      <c r="AAA2" s="84"/>
      <c r="AAB2" s="84"/>
      <c r="AAC2" s="84"/>
      <c r="AAD2" s="84"/>
      <c r="AAE2" s="84"/>
      <c r="AAF2" s="84"/>
      <c r="AAG2" s="84"/>
      <c r="AAH2" s="84"/>
      <c r="AAI2" s="84"/>
      <c r="AAJ2" s="84"/>
      <c r="AAK2" s="84"/>
      <c r="AAL2" s="84"/>
      <c r="AAM2" s="84"/>
      <c r="AAN2" s="84"/>
      <c r="AAO2" s="84"/>
      <c r="AAP2" s="84"/>
      <c r="AAQ2" s="84"/>
      <c r="AAR2" s="84"/>
      <c r="AAS2" s="84"/>
      <c r="AAT2" s="84"/>
      <c r="AAU2" s="84"/>
      <c r="AAV2" s="84"/>
      <c r="AAW2" s="84"/>
      <c r="AAX2" s="84"/>
      <c r="AAY2" s="84"/>
      <c r="AAZ2" s="84"/>
      <c r="ABA2" s="84"/>
      <c r="ABB2" s="84"/>
      <c r="ABC2" s="84"/>
      <c r="ABD2" s="84"/>
      <c r="ABE2" s="84"/>
      <c r="ABF2" s="84"/>
      <c r="ABG2" s="84"/>
      <c r="ABH2" s="84"/>
      <c r="ABI2" s="84"/>
      <c r="ABJ2" s="84"/>
      <c r="ABK2" s="84"/>
      <c r="ABL2" s="84"/>
      <c r="ABM2" s="84"/>
      <c r="ABN2" s="84"/>
      <c r="ABO2" s="84"/>
      <c r="ABP2" s="84"/>
      <c r="ABQ2" s="84"/>
      <c r="ABR2" s="84"/>
      <c r="ABS2" s="84"/>
      <c r="ABT2" s="84"/>
      <c r="ABU2" s="84"/>
      <c r="ABV2" s="84"/>
      <c r="ABW2" s="84"/>
      <c r="ABX2" s="84"/>
      <c r="ABY2" s="84"/>
      <c r="ABZ2" s="84"/>
      <c r="ACA2" s="84"/>
      <c r="ACB2" s="84"/>
      <c r="ACC2" s="84"/>
      <c r="ACD2" s="84"/>
      <c r="ACE2" s="84"/>
      <c r="ACF2" s="84"/>
      <c r="ACG2" s="84"/>
      <c r="ACH2" s="84"/>
      <c r="ACI2" s="84"/>
      <c r="ACJ2" s="84"/>
      <c r="ACK2" s="84"/>
      <c r="ACL2" s="84"/>
      <c r="ACM2" s="84"/>
      <c r="ACN2" s="84"/>
      <c r="ACO2" s="84"/>
      <c r="ACP2" s="84"/>
      <c r="ACQ2" s="84"/>
      <c r="ACR2" s="84"/>
      <c r="ACS2" s="84"/>
      <c r="ACT2" s="84"/>
      <c r="ACU2" s="84"/>
      <c r="ACV2" s="84"/>
      <c r="ACW2" s="84"/>
      <c r="ACX2" s="84"/>
      <c r="ACY2" s="84"/>
      <c r="ACZ2" s="84"/>
      <c r="ADA2" s="84"/>
      <c r="ADB2" s="84"/>
      <c r="ADC2" s="84"/>
      <c r="ADD2" s="84"/>
      <c r="ADE2" s="84"/>
      <c r="ADF2" s="84"/>
      <c r="ADG2" s="84"/>
      <c r="ADH2" s="84"/>
      <c r="ADI2" s="84"/>
      <c r="ADJ2" s="84"/>
      <c r="ADK2" s="84"/>
      <c r="ADL2" s="84"/>
      <c r="ADM2" s="84"/>
      <c r="ADN2" s="84"/>
      <c r="ADO2" s="84"/>
      <c r="ADP2" s="84"/>
      <c r="ADQ2" s="84"/>
      <c r="ADR2" s="84"/>
      <c r="ADS2" s="84"/>
      <c r="ADT2" s="84"/>
      <c r="ADU2" s="84"/>
      <c r="ADV2" s="84"/>
      <c r="ADW2" s="84"/>
      <c r="ADX2" s="84"/>
      <c r="ADY2" s="84"/>
      <c r="ADZ2" s="84"/>
      <c r="AEA2" s="84"/>
      <c r="AEB2" s="84"/>
      <c r="AEC2" s="84"/>
      <c r="AED2" s="84"/>
      <c r="AEE2" s="84"/>
      <c r="AEF2" s="84"/>
      <c r="AEG2" s="84"/>
      <c r="AEH2" s="84"/>
      <c r="AEI2" s="84"/>
      <c r="AEJ2" s="84"/>
      <c r="AEK2" s="84"/>
      <c r="AEL2" s="84"/>
      <c r="AEM2" s="84"/>
      <c r="AEN2" s="84"/>
      <c r="AEO2" s="84"/>
      <c r="AEP2" s="84"/>
      <c r="AEQ2" s="84"/>
      <c r="AER2" s="84"/>
      <c r="AES2" s="84"/>
      <c r="AET2" s="84"/>
      <c r="AEU2" s="84"/>
      <c r="AEV2" s="84"/>
      <c r="AEW2" s="84"/>
      <c r="AEX2" s="84"/>
      <c r="AEY2" s="84"/>
      <c r="AEZ2" s="84"/>
      <c r="AFA2" s="84"/>
      <c r="AFB2" s="84"/>
      <c r="AFC2" s="84"/>
      <c r="AFD2" s="84"/>
      <c r="AFE2" s="84"/>
      <c r="AFF2" s="84"/>
      <c r="AFG2" s="84"/>
      <c r="AFH2" s="84"/>
      <c r="AFI2" s="84"/>
      <c r="AFJ2" s="84"/>
      <c r="AFK2" s="84"/>
      <c r="AFL2" s="84"/>
      <c r="AFM2" s="84"/>
      <c r="AFN2" s="84"/>
      <c r="AFO2" s="84"/>
      <c r="AFP2" s="84"/>
      <c r="AFQ2" s="84"/>
      <c r="AFR2" s="84"/>
      <c r="AFS2" s="84"/>
      <c r="AFT2" s="84"/>
      <c r="AFU2" s="84"/>
      <c r="AFV2" s="84"/>
      <c r="AFW2" s="84"/>
      <c r="AFX2" s="84"/>
      <c r="AFY2" s="84"/>
      <c r="AFZ2" s="84"/>
      <c r="AGA2" s="84"/>
      <c r="AGB2" s="84"/>
      <c r="AGC2" s="84"/>
      <c r="AGD2" s="84"/>
      <c r="AGE2" s="84"/>
      <c r="AGF2" s="84"/>
      <c r="AGG2" s="84"/>
      <c r="AGH2" s="84"/>
      <c r="AGI2" s="84"/>
      <c r="AGJ2" s="84"/>
      <c r="AGK2" s="84"/>
      <c r="AGL2" s="84"/>
      <c r="AGM2" s="84"/>
      <c r="AGN2" s="84"/>
      <c r="AGO2" s="84"/>
      <c r="AGP2" s="84"/>
      <c r="AGQ2" s="84"/>
      <c r="AGR2" s="84"/>
      <c r="AGS2" s="84"/>
      <c r="AGT2" s="84"/>
      <c r="AGU2" s="84"/>
      <c r="AGV2" s="84"/>
      <c r="AGW2" s="84"/>
      <c r="AGX2" s="84"/>
      <c r="AGY2" s="84"/>
      <c r="AGZ2" s="84"/>
      <c r="AHA2" s="84"/>
      <c r="AHB2" s="84"/>
      <c r="AHC2" s="84"/>
      <c r="AHD2" s="84"/>
      <c r="AHE2" s="84"/>
      <c r="AHF2" s="84"/>
      <c r="AHG2" s="84"/>
      <c r="AHH2" s="84"/>
      <c r="AHI2" s="84"/>
      <c r="AHJ2" s="84"/>
      <c r="AHK2" s="84"/>
      <c r="AHL2" s="84"/>
      <c r="AHM2" s="84"/>
      <c r="AHN2" s="84"/>
      <c r="AHO2" s="84"/>
      <c r="AHP2" s="84"/>
      <c r="AHQ2" s="84"/>
      <c r="AHR2" s="84"/>
      <c r="AHS2" s="84"/>
      <c r="AHT2" s="84"/>
      <c r="AHU2" s="84"/>
      <c r="AHV2" s="84"/>
      <c r="AHW2" s="84"/>
      <c r="AHX2" s="84"/>
      <c r="AHY2" s="84"/>
      <c r="AHZ2" s="84"/>
      <c r="AIA2" s="84"/>
      <c r="AIB2" s="84"/>
      <c r="AIC2" s="84"/>
      <c r="AID2" s="84"/>
      <c r="AIE2" s="84"/>
      <c r="AIF2" s="84"/>
      <c r="AIG2" s="84"/>
      <c r="AIH2" s="84"/>
      <c r="AII2" s="84"/>
      <c r="AIJ2" s="84"/>
      <c r="AIK2" s="84"/>
      <c r="AIL2" s="84"/>
      <c r="AIM2" s="84"/>
      <c r="AIN2" s="84"/>
      <c r="AIO2" s="84"/>
      <c r="AIP2" s="84"/>
      <c r="AIQ2" s="84"/>
      <c r="AIR2" s="84"/>
      <c r="AIS2" s="84"/>
      <c r="AIT2" s="84"/>
      <c r="AIU2" s="84"/>
      <c r="AIV2" s="84"/>
      <c r="AIW2" s="84"/>
      <c r="AIX2" s="84"/>
      <c r="AIY2" s="84"/>
      <c r="AIZ2" s="84"/>
      <c r="AJA2" s="84"/>
      <c r="AJB2" s="84"/>
      <c r="AJC2" s="84"/>
      <c r="AJD2" s="84"/>
      <c r="AJE2" s="84"/>
      <c r="AJF2" s="84"/>
      <c r="AJG2" s="84"/>
      <c r="AJH2" s="84"/>
      <c r="AJI2" s="84"/>
      <c r="AJJ2" s="84"/>
      <c r="AJK2" s="84"/>
      <c r="AJL2" s="84"/>
      <c r="AJM2" s="84"/>
      <c r="AJN2" s="84"/>
      <c r="AJO2" s="84"/>
      <c r="AJP2" s="84"/>
      <c r="AJQ2" s="84"/>
      <c r="AJR2" s="84"/>
      <c r="AJS2" s="84"/>
      <c r="AJT2" s="84"/>
      <c r="AJU2" s="84"/>
      <c r="AJV2" s="84"/>
      <c r="AJW2" s="84"/>
      <c r="AJX2" s="84"/>
      <c r="AJY2" s="84"/>
      <c r="AJZ2" s="84"/>
      <c r="AKA2" s="84"/>
      <c r="AKB2" s="84"/>
      <c r="AKC2" s="84"/>
      <c r="AKD2" s="84"/>
      <c r="AKE2" s="84"/>
      <c r="AKF2" s="84"/>
      <c r="AKG2" s="84"/>
      <c r="AKH2" s="84"/>
      <c r="AKI2" s="84"/>
      <c r="AKJ2" s="84"/>
      <c r="AKK2" s="84"/>
      <c r="AKL2" s="84"/>
      <c r="AKM2" s="84"/>
      <c r="AKN2" s="84"/>
      <c r="AKO2" s="84"/>
      <c r="AKP2" s="84"/>
      <c r="AKQ2" s="84"/>
      <c r="AKR2" s="84"/>
      <c r="AKS2" s="84"/>
      <c r="AKT2" s="84"/>
      <c r="AKU2" s="84"/>
      <c r="AKV2" s="84"/>
      <c r="AKW2" s="84"/>
      <c r="AKX2" s="84"/>
      <c r="AKY2" s="84"/>
      <c r="AKZ2" s="84"/>
      <c r="ALA2" s="84"/>
      <c r="ALB2" s="84"/>
      <c r="ALC2" s="84"/>
      <c r="ALD2" s="84"/>
      <c r="ALE2" s="84"/>
      <c r="ALF2" s="84"/>
      <c r="ALG2" s="84"/>
      <c r="ALH2" s="84"/>
      <c r="ALI2" s="84"/>
      <c r="ALJ2" s="84"/>
      <c r="ALK2" s="84"/>
      <c r="ALL2" s="84"/>
      <c r="ALM2" s="84"/>
      <c r="ALN2" s="84"/>
      <c r="ALO2" s="84"/>
      <c r="ALP2" s="84"/>
      <c r="ALQ2" s="84"/>
      <c r="ALR2" s="84"/>
      <c r="ALS2" s="84"/>
      <c r="ALT2" s="84"/>
      <c r="ALU2" s="84"/>
      <c r="ALV2" s="84"/>
      <c r="ALW2" s="84"/>
      <c r="ALX2" s="84"/>
      <c r="ALY2" s="84"/>
      <c r="ALZ2" s="84"/>
      <c r="AMA2" s="84"/>
      <c r="AMB2" s="84"/>
      <c r="AMC2" s="84"/>
      <c r="AMD2" s="84"/>
      <c r="AME2" s="84"/>
      <c r="AMF2" s="84"/>
      <c r="AMG2" s="84"/>
      <c r="AMH2" s="84"/>
      <c r="AMI2" s="84"/>
      <c r="AMJ2" s="84"/>
    </row>
    <row r="3" spans="1:1024" x14ac:dyDescent="0.25">
      <c r="A3" s="84"/>
      <c r="B3" s="207" t="s">
        <v>269</v>
      </c>
      <c r="C3" s="208"/>
      <c r="D3" s="208"/>
      <c r="E3" s="208"/>
      <c r="F3" s="208"/>
      <c r="G3" s="208"/>
      <c r="H3" s="208"/>
      <c r="I3" s="208"/>
      <c r="J3" s="208"/>
      <c r="K3" s="209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  <c r="IX3" s="84"/>
      <c r="IY3" s="84"/>
      <c r="IZ3" s="84"/>
      <c r="JA3" s="84"/>
      <c r="JB3" s="84"/>
      <c r="JC3" s="84"/>
      <c r="JD3" s="84"/>
      <c r="JE3" s="84"/>
      <c r="JF3" s="84"/>
      <c r="JG3" s="84"/>
      <c r="JH3" s="84"/>
      <c r="JI3" s="84"/>
      <c r="JJ3" s="84"/>
      <c r="JK3" s="84"/>
      <c r="JL3" s="84"/>
      <c r="JM3" s="84"/>
      <c r="JN3" s="84"/>
      <c r="JO3" s="84"/>
      <c r="JP3" s="84"/>
      <c r="JQ3" s="84"/>
      <c r="JR3" s="84"/>
      <c r="JS3" s="84"/>
      <c r="JT3" s="84"/>
      <c r="JU3" s="84"/>
      <c r="JV3" s="84"/>
      <c r="JW3" s="84"/>
      <c r="JX3" s="84"/>
      <c r="JY3" s="84"/>
      <c r="JZ3" s="84"/>
      <c r="KA3" s="84"/>
      <c r="KB3" s="84"/>
      <c r="KC3" s="84"/>
      <c r="KD3" s="84"/>
      <c r="KE3" s="84"/>
      <c r="KF3" s="84"/>
      <c r="KG3" s="84"/>
      <c r="KH3" s="84"/>
      <c r="KI3" s="84"/>
      <c r="KJ3" s="84"/>
      <c r="KK3" s="84"/>
      <c r="KL3" s="84"/>
      <c r="KM3" s="84"/>
      <c r="KN3" s="84"/>
      <c r="KO3" s="84"/>
      <c r="KP3" s="84"/>
      <c r="KQ3" s="84"/>
      <c r="KR3" s="84"/>
      <c r="KS3" s="84"/>
      <c r="KT3" s="84"/>
      <c r="KU3" s="84"/>
      <c r="KV3" s="84"/>
      <c r="KW3" s="84"/>
      <c r="KX3" s="84"/>
      <c r="KY3" s="84"/>
      <c r="KZ3" s="84"/>
      <c r="LA3" s="84"/>
      <c r="LB3" s="84"/>
      <c r="LC3" s="84"/>
      <c r="LD3" s="84"/>
      <c r="LE3" s="84"/>
      <c r="LF3" s="84"/>
      <c r="LG3" s="84"/>
      <c r="LH3" s="84"/>
      <c r="LI3" s="84"/>
      <c r="LJ3" s="84"/>
      <c r="LK3" s="84"/>
      <c r="LL3" s="84"/>
      <c r="LM3" s="84"/>
      <c r="LN3" s="84"/>
      <c r="LO3" s="84"/>
      <c r="LP3" s="84"/>
      <c r="LQ3" s="84"/>
      <c r="LR3" s="84"/>
      <c r="LS3" s="84"/>
      <c r="LT3" s="84"/>
      <c r="LU3" s="84"/>
      <c r="LV3" s="84"/>
      <c r="LW3" s="84"/>
      <c r="LX3" s="84"/>
      <c r="LY3" s="84"/>
      <c r="LZ3" s="84"/>
      <c r="MA3" s="84"/>
      <c r="MB3" s="84"/>
      <c r="MC3" s="84"/>
      <c r="MD3" s="84"/>
      <c r="ME3" s="84"/>
      <c r="MF3" s="84"/>
      <c r="MG3" s="84"/>
      <c r="MH3" s="84"/>
      <c r="MI3" s="84"/>
      <c r="MJ3" s="84"/>
      <c r="MK3" s="84"/>
      <c r="ML3" s="84"/>
      <c r="MM3" s="84"/>
      <c r="MN3" s="84"/>
      <c r="MO3" s="84"/>
      <c r="MP3" s="84"/>
      <c r="MQ3" s="84"/>
      <c r="MR3" s="84"/>
      <c r="MS3" s="84"/>
      <c r="MT3" s="84"/>
      <c r="MU3" s="84"/>
      <c r="MV3" s="84"/>
      <c r="MW3" s="84"/>
      <c r="MX3" s="84"/>
      <c r="MY3" s="84"/>
      <c r="MZ3" s="84"/>
      <c r="NA3" s="84"/>
      <c r="NB3" s="84"/>
      <c r="NC3" s="84"/>
      <c r="ND3" s="84"/>
      <c r="NE3" s="84"/>
      <c r="NF3" s="84"/>
      <c r="NG3" s="84"/>
      <c r="NH3" s="84"/>
      <c r="NI3" s="84"/>
      <c r="NJ3" s="84"/>
      <c r="NK3" s="84"/>
      <c r="NL3" s="84"/>
      <c r="NM3" s="84"/>
      <c r="NN3" s="84"/>
      <c r="NO3" s="84"/>
      <c r="NP3" s="84"/>
      <c r="NQ3" s="84"/>
      <c r="NR3" s="84"/>
      <c r="NS3" s="84"/>
      <c r="NT3" s="84"/>
      <c r="NU3" s="84"/>
      <c r="NV3" s="84"/>
      <c r="NW3" s="84"/>
      <c r="NX3" s="84"/>
      <c r="NY3" s="84"/>
      <c r="NZ3" s="84"/>
      <c r="OA3" s="84"/>
      <c r="OB3" s="84"/>
      <c r="OC3" s="84"/>
      <c r="OD3" s="84"/>
      <c r="OE3" s="84"/>
      <c r="OF3" s="84"/>
      <c r="OG3" s="84"/>
      <c r="OH3" s="84"/>
      <c r="OI3" s="84"/>
      <c r="OJ3" s="84"/>
      <c r="OK3" s="84"/>
      <c r="OL3" s="84"/>
      <c r="OM3" s="84"/>
      <c r="ON3" s="84"/>
      <c r="OO3" s="84"/>
      <c r="OP3" s="84"/>
      <c r="OQ3" s="84"/>
      <c r="OR3" s="84"/>
      <c r="OS3" s="84"/>
      <c r="OT3" s="84"/>
      <c r="OU3" s="84"/>
      <c r="OV3" s="84"/>
      <c r="OW3" s="84"/>
      <c r="OX3" s="84"/>
      <c r="OY3" s="84"/>
      <c r="OZ3" s="84"/>
      <c r="PA3" s="84"/>
      <c r="PB3" s="84"/>
      <c r="PC3" s="84"/>
      <c r="PD3" s="84"/>
      <c r="PE3" s="84"/>
      <c r="PF3" s="84"/>
      <c r="PG3" s="84"/>
      <c r="PH3" s="84"/>
      <c r="PI3" s="84"/>
      <c r="PJ3" s="84"/>
      <c r="PK3" s="84"/>
      <c r="PL3" s="84"/>
      <c r="PM3" s="84"/>
      <c r="PN3" s="84"/>
      <c r="PO3" s="84"/>
      <c r="PP3" s="84"/>
      <c r="PQ3" s="84"/>
      <c r="PR3" s="84"/>
      <c r="PS3" s="84"/>
      <c r="PT3" s="84"/>
      <c r="PU3" s="84"/>
      <c r="PV3" s="84"/>
      <c r="PW3" s="84"/>
      <c r="PX3" s="84"/>
      <c r="PY3" s="84"/>
      <c r="PZ3" s="84"/>
      <c r="QA3" s="84"/>
      <c r="QB3" s="84"/>
      <c r="QC3" s="84"/>
      <c r="QD3" s="84"/>
      <c r="QE3" s="84"/>
      <c r="QF3" s="84"/>
      <c r="QG3" s="84"/>
      <c r="QH3" s="84"/>
      <c r="QI3" s="84"/>
      <c r="QJ3" s="84"/>
      <c r="QK3" s="84"/>
      <c r="QL3" s="84"/>
      <c r="QM3" s="84"/>
      <c r="QN3" s="84"/>
      <c r="QO3" s="84"/>
      <c r="QP3" s="84"/>
      <c r="QQ3" s="84"/>
      <c r="QR3" s="84"/>
      <c r="QS3" s="84"/>
      <c r="QT3" s="84"/>
      <c r="QU3" s="84"/>
      <c r="QV3" s="84"/>
      <c r="QW3" s="84"/>
      <c r="QX3" s="84"/>
      <c r="QY3" s="84"/>
      <c r="QZ3" s="84"/>
      <c r="RA3" s="84"/>
      <c r="RB3" s="84"/>
      <c r="RC3" s="84"/>
      <c r="RD3" s="84"/>
      <c r="RE3" s="84"/>
      <c r="RF3" s="84"/>
      <c r="RG3" s="84"/>
      <c r="RH3" s="84"/>
      <c r="RI3" s="84"/>
      <c r="RJ3" s="84"/>
      <c r="RK3" s="84"/>
      <c r="RL3" s="84"/>
      <c r="RM3" s="84"/>
      <c r="RN3" s="84"/>
      <c r="RO3" s="84"/>
      <c r="RP3" s="84"/>
      <c r="RQ3" s="84"/>
      <c r="RR3" s="84"/>
      <c r="RS3" s="84"/>
      <c r="RT3" s="84"/>
      <c r="RU3" s="84"/>
      <c r="RV3" s="84"/>
      <c r="RW3" s="84"/>
      <c r="RX3" s="84"/>
      <c r="RY3" s="84"/>
      <c r="RZ3" s="84"/>
      <c r="SA3" s="84"/>
      <c r="SB3" s="84"/>
      <c r="SC3" s="84"/>
      <c r="SD3" s="84"/>
      <c r="SE3" s="84"/>
      <c r="SF3" s="84"/>
      <c r="SG3" s="84"/>
      <c r="SH3" s="84"/>
      <c r="SI3" s="84"/>
      <c r="SJ3" s="84"/>
      <c r="SK3" s="84"/>
      <c r="SL3" s="84"/>
      <c r="SM3" s="84"/>
      <c r="SN3" s="84"/>
      <c r="SO3" s="84"/>
      <c r="SP3" s="84"/>
      <c r="SQ3" s="84"/>
      <c r="SR3" s="84"/>
      <c r="SS3" s="84"/>
      <c r="ST3" s="84"/>
      <c r="SU3" s="84"/>
      <c r="SV3" s="84"/>
      <c r="SW3" s="84"/>
      <c r="SX3" s="84"/>
      <c r="SY3" s="84"/>
      <c r="SZ3" s="84"/>
      <c r="TA3" s="84"/>
      <c r="TB3" s="84"/>
      <c r="TC3" s="84"/>
      <c r="TD3" s="84"/>
      <c r="TE3" s="84"/>
      <c r="TF3" s="84"/>
      <c r="TG3" s="84"/>
      <c r="TH3" s="84"/>
      <c r="TI3" s="84"/>
      <c r="TJ3" s="84"/>
      <c r="TK3" s="84"/>
      <c r="TL3" s="84"/>
      <c r="TM3" s="84"/>
      <c r="TN3" s="84"/>
      <c r="TO3" s="84"/>
      <c r="TP3" s="84"/>
      <c r="TQ3" s="84"/>
      <c r="TR3" s="84"/>
      <c r="TS3" s="84"/>
      <c r="TT3" s="84"/>
      <c r="TU3" s="84"/>
      <c r="TV3" s="84"/>
      <c r="TW3" s="84"/>
      <c r="TX3" s="84"/>
      <c r="TY3" s="84"/>
      <c r="TZ3" s="84"/>
      <c r="UA3" s="84"/>
      <c r="UB3" s="84"/>
      <c r="UC3" s="84"/>
      <c r="UD3" s="84"/>
      <c r="UE3" s="84"/>
      <c r="UF3" s="84"/>
      <c r="UG3" s="84"/>
      <c r="UH3" s="84"/>
      <c r="UI3" s="84"/>
      <c r="UJ3" s="84"/>
      <c r="UK3" s="84"/>
      <c r="UL3" s="84"/>
      <c r="UM3" s="84"/>
      <c r="UN3" s="84"/>
      <c r="UO3" s="84"/>
      <c r="UP3" s="84"/>
      <c r="UQ3" s="84"/>
      <c r="UR3" s="84"/>
      <c r="US3" s="84"/>
      <c r="UT3" s="84"/>
      <c r="UU3" s="84"/>
      <c r="UV3" s="84"/>
      <c r="UW3" s="84"/>
      <c r="UX3" s="84"/>
      <c r="UY3" s="84"/>
      <c r="UZ3" s="84"/>
      <c r="VA3" s="84"/>
      <c r="VB3" s="84"/>
      <c r="VC3" s="84"/>
      <c r="VD3" s="84"/>
      <c r="VE3" s="84"/>
      <c r="VF3" s="84"/>
      <c r="VG3" s="84"/>
      <c r="VH3" s="84"/>
      <c r="VI3" s="84"/>
      <c r="VJ3" s="84"/>
      <c r="VK3" s="84"/>
      <c r="VL3" s="84"/>
      <c r="VM3" s="84"/>
      <c r="VN3" s="84"/>
      <c r="VO3" s="84"/>
      <c r="VP3" s="84"/>
      <c r="VQ3" s="84"/>
      <c r="VR3" s="84"/>
      <c r="VS3" s="84"/>
      <c r="VT3" s="84"/>
      <c r="VU3" s="84"/>
      <c r="VV3" s="84"/>
      <c r="VW3" s="84"/>
      <c r="VX3" s="84"/>
      <c r="VY3" s="84"/>
      <c r="VZ3" s="84"/>
      <c r="WA3" s="84"/>
      <c r="WB3" s="84"/>
      <c r="WC3" s="84"/>
      <c r="WD3" s="84"/>
      <c r="WE3" s="84"/>
      <c r="WF3" s="84"/>
      <c r="WG3" s="84"/>
      <c r="WH3" s="84"/>
      <c r="WI3" s="84"/>
      <c r="WJ3" s="84"/>
      <c r="WK3" s="84"/>
      <c r="WL3" s="84"/>
      <c r="WM3" s="84"/>
      <c r="WN3" s="84"/>
      <c r="WO3" s="84"/>
      <c r="WP3" s="84"/>
      <c r="WQ3" s="84"/>
      <c r="WR3" s="84"/>
      <c r="WS3" s="84"/>
      <c r="WT3" s="84"/>
      <c r="WU3" s="84"/>
      <c r="WV3" s="84"/>
      <c r="WW3" s="84"/>
      <c r="WX3" s="84"/>
      <c r="WY3" s="84"/>
      <c r="WZ3" s="84"/>
      <c r="XA3" s="84"/>
      <c r="XB3" s="84"/>
      <c r="XC3" s="84"/>
      <c r="XD3" s="84"/>
      <c r="XE3" s="84"/>
      <c r="XF3" s="84"/>
      <c r="XG3" s="84"/>
      <c r="XH3" s="84"/>
      <c r="XI3" s="84"/>
      <c r="XJ3" s="84"/>
      <c r="XK3" s="84"/>
      <c r="XL3" s="84"/>
      <c r="XM3" s="84"/>
      <c r="XN3" s="84"/>
      <c r="XO3" s="84"/>
      <c r="XP3" s="84"/>
      <c r="XQ3" s="84"/>
      <c r="XR3" s="84"/>
      <c r="XS3" s="84"/>
      <c r="XT3" s="84"/>
      <c r="XU3" s="84"/>
      <c r="XV3" s="84"/>
      <c r="XW3" s="84"/>
      <c r="XX3" s="84"/>
      <c r="XY3" s="84"/>
      <c r="XZ3" s="84"/>
      <c r="YA3" s="84"/>
      <c r="YB3" s="84"/>
      <c r="YC3" s="84"/>
      <c r="YD3" s="84"/>
      <c r="YE3" s="84"/>
      <c r="YF3" s="84"/>
      <c r="YG3" s="84"/>
      <c r="YH3" s="84"/>
      <c r="YI3" s="84"/>
      <c r="YJ3" s="84"/>
      <c r="YK3" s="84"/>
      <c r="YL3" s="84"/>
      <c r="YM3" s="84"/>
      <c r="YN3" s="84"/>
      <c r="YO3" s="84"/>
      <c r="YP3" s="84"/>
      <c r="YQ3" s="84"/>
      <c r="YR3" s="84"/>
      <c r="YS3" s="84"/>
      <c r="YT3" s="84"/>
      <c r="YU3" s="84"/>
      <c r="YV3" s="84"/>
      <c r="YW3" s="84"/>
      <c r="YX3" s="84"/>
      <c r="YY3" s="84"/>
      <c r="YZ3" s="84"/>
      <c r="ZA3" s="84"/>
      <c r="ZB3" s="84"/>
      <c r="ZC3" s="84"/>
      <c r="ZD3" s="84"/>
      <c r="ZE3" s="84"/>
      <c r="ZF3" s="84"/>
      <c r="ZG3" s="84"/>
      <c r="ZH3" s="84"/>
      <c r="ZI3" s="84"/>
      <c r="ZJ3" s="84"/>
      <c r="ZK3" s="84"/>
      <c r="ZL3" s="84"/>
      <c r="ZM3" s="84"/>
      <c r="ZN3" s="84"/>
      <c r="ZO3" s="84"/>
      <c r="ZP3" s="84"/>
      <c r="ZQ3" s="84"/>
      <c r="ZR3" s="84"/>
      <c r="ZS3" s="84"/>
      <c r="ZT3" s="84"/>
      <c r="ZU3" s="84"/>
      <c r="ZV3" s="84"/>
      <c r="ZW3" s="84"/>
      <c r="ZX3" s="84"/>
      <c r="ZY3" s="84"/>
      <c r="ZZ3" s="84"/>
      <c r="AAA3" s="84"/>
      <c r="AAB3" s="84"/>
      <c r="AAC3" s="84"/>
      <c r="AAD3" s="84"/>
      <c r="AAE3" s="84"/>
      <c r="AAF3" s="84"/>
      <c r="AAG3" s="84"/>
      <c r="AAH3" s="84"/>
      <c r="AAI3" s="84"/>
      <c r="AAJ3" s="84"/>
      <c r="AAK3" s="84"/>
      <c r="AAL3" s="84"/>
      <c r="AAM3" s="84"/>
      <c r="AAN3" s="84"/>
      <c r="AAO3" s="84"/>
      <c r="AAP3" s="84"/>
      <c r="AAQ3" s="84"/>
      <c r="AAR3" s="84"/>
      <c r="AAS3" s="84"/>
      <c r="AAT3" s="84"/>
      <c r="AAU3" s="84"/>
      <c r="AAV3" s="84"/>
      <c r="AAW3" s="84"/>
      <c r="AAX3" s="84"/>
      <c r="AAY3" s="84"/>
      <c r="AAZ3" s="84"/>
      <c r="ABA3" s="84"/>
      <c r="ABB3" s="84"/>
      <c r="ABC3" s="84"/>
      <c r="ABD3" s="84"/>
      <c r="ABE3" s="84"/>
      <c r="ABF3" s="84"/>
      <c r="ABG3" s="84"/>
      <c r="ABH3" s="84"/>
      <c r="ABI3" s="84"/>
      <c r="ABJ3" s="84"/>
      <c r="ABK3" s="84"/>
      <c r="ABL3" s="84"/>
      <c r="ABM3" s="84"/>
      <c r="ABN3" s="84"/>
      <c r="ABO3" s="84"/>
      <c r="ABP3" s="84"/>
      <c r="ABQ3" s="84"/>
      <c r="ABR3" s="84"/>
      <c r="ABS3" s="84"/>
      <c r="ABT3" s="84"/>
      <c r="ABU3" s="84"/>
      <c r="ABV3" s="84"/>
      <c r="ABW3" s="84"/>
      <c r="ABX3" s="84"/>
      <c r="ABY3" s="84"/>
      <c r="ABZ3" s="84"/>
      <c r="ACA3" s="84"/>
      <c r="ACB3" s="84"/>
      <c r="ACC3" s="84"/>
      <c r="ACD3" s="84"/>
      <c r="ACE3" s="84"/>
      <c r="ACF3" s="84"/>
      <c r="ACG3" s="84"/>
      <c r="ACH3" s="84"/>
      <c r="ACI3" s="84"/>
      <c r="ACJ3" s="84"/>
      <c r="ACK3" s="84"/>
      <c r="ACL3" s="84"/>
      <c r="ACM3" s="84"/>
      <c r="ACN3" s="84"/>
      <c r="ACO3" s="84"/>
      <c r="ACP3" s="84"/>
      <c r="ACQ3" s="84"/>
      <c r="ACR3" s="84"/>
      <c r="ACS3" s="84"/>
      <c r="ACT3" s="84"/>
      <c r="ACU3" s="84"/>
      <c r="ACV3" s="84"/>
      <c r="ACW3" s="84"/>
      <c r="ACX3" s="84"/>
      <c r="ACY3" s="84"/>
      <c r="ACZ3" s="84"/>
      <c r="ADA3" s="84"/>
      <c r="ADB3" s="84"/>
      <c r="ADC3" s="84"/>
      <c r="ADD3" s="84"/>
      <c r="ADE3" s="84"/>
      <c r="ADF3" s="84"/>
      <c r="ADG3" s="84"/>
      <c r="ADH3" s="84"/>
      <c r="ADI3" s="84"/>
      <c r="ADJ3" s="84"/>
      <c r="ADK3" s="84"/>
      <c r="ADL3" s="84"/>
      <c r="ADM3" s="84"/>
      <c r="ADN3" s="84"/>
      <c r="ADO3" s="84"/>
      <c r="ADP3" s="84"/>
      <c r="ADQ3" s="84"/>
      <c r="ADR3" s="84"/>
      <c r="ADS3" s="84"/>
      <c r="ADT3" s="84"/>
      <c r="ADU3" s="84"/>
      <c r="ADV3" s="84"/>
      <c r="ADW3" s="84"/>
      <c r="ADX3" s="84"/>
      <c r="ADY3" s="84"/>
      <c r="ADZ3" s="84"/>
      <c r="AEA3" s="84"/>
      <c r="AEB3" s="84"/>
      <c r="AEC3" s="84"/>
      <c r="AED3" s="84"/>
      <c r="AEE3" s="84"/>
      <c r="AEF3" s="84"/>
      <c r="AEG3" s="84"/>
      <c r="AEH3" s="84"/>
      <c r="AEI3" s="84"/>
      <c r="AEJ3" s="84"/>
      <c r="AEK3" s="84"/>
      <c r="AEL3" s="84"/>
      <c r="AEM3" s="84"/>
      <c r="AEN3" s="84"/>
      <c r="AEO3" s="84"/>
      <c r="AEP3" s="84"/>
      <c r="AEQ3" s="84"/>
      <c r="AER3" s="84"/>
      <c r="AES3" s="84"/>
      <c r="AET3" s="84"/>
      <c r="AEU3" s="84"/>
      <c r="AEV3" s="84"/>
      <c r="AEW3" s="84"/>
      <c r="AEX3" s="84"/>
      <c r="AEY3" s="84"/>
      <c r="AEZ3" s="84"/>
      <c r="AFA3" s="84"/>
      <c r="AFB3" s="84"/>
      <c r="AFC3" s="84"/>
      <c r="AFD3" s="84"/>
      <c r="AFE3" s="84"/>
      <c r="AFF3" s="84"/>
      <c r="AFG3" s="84"/>
      <c r="AFH3" s="84"/>
      <c r="AFI3" s="84"/>
      <c r="AFJ3" s="84"/>
      <c r="AFK3" s="84"/>
      <c r="AFL3" s="84"/>
      <c r="AFM3" s="84"/>
      <c r="AFN3" s="84"/>
      <c r="AFO3" s="84"/>
      <c r="AFP3" s="84"/>
      <c r="AFQ3" s="84"/>
      <c r="AFR3" s="84"/>
      <c r="AFS3" s="84"/>
      <c r="AFT3" s="84"/>
      <c r="AFU3" s="84"/>
      <c r="AFV3" s="84"/>
      <c r="AFW3" s="84"/>
      <c r="AFX3" s="84"/>
      <c r="AFY3" s="84"/>
      <c r="AFZ3" s="84"/>
      <c r="AGA3" s="84"/>
      <c r="AGB3" s="84"/>
      <c r="AGC3" s="84"/>
      <c r="AGD3" s="84"/>
      <c r="AGE3" s="84"/>
      <c r="AGF3" s="84"/>
      <c r="AGG3" s="84"/>
      <c r="AGH3" s="84"/>
      <c r="AGI3" s="84"/>
      <c r="AGJ3" s="84"/>
      <c r="AGK3" s="84"/>
      <c r="AGL3" s="84"/>
      <c r="AGM3" s="84"/>
      <c r="AGN3" s="84"/>
      <c r="AGO3" s="84"/>
      <c r="AGP3" s="84"/>
      <c r="AGQ3" s="84"/>
      <c r="AGR3" s="84"/>
      <c r="AGS3" s="84"/>
      <c r="AGT3" s="84"/>
      <c r="AGU3" s="84"/>
      <c r="AGV3" s="84"/>
      <c r="AGW3" s="84"/>
      <c r="AGX3" s="84"/>
      <c r="AGY3" s="84"/>
      <c r="AGZ3" s="84"/>
      <c r="AHA3" s="84"/>
      <c r="AHB3" s="84"/>
      <c r="AHC3" s="84"/>
      <c r="AHD3" s="84"/>
      <c r="AHE3" s="84"/>
      <c r="AHF3" s="84"/>
      <c r="AHG3" s="84"/>
      <c r="AHH3" s="84"/>
      <c r="AHI3" s="84"/>
      <c r="AHJ3" s="84"/>
      <c r="AHK3" s="84"/>
      <c r="AHL3" s="84"/>
      <c r="AHM3" s="84"/>
      <c r="AHN3" s="84"/>
      <c r="AHO3" s="84"/>
      <c r="AHP3" s="84"/>
      <c r="AHQ3" s="84"/>
      <c r="AHR3" s="84"/>
      <c r="AHS3" s="84"/>
      <c r="AHT3" s="84"/>
      <c r="AHU3" s="84"/>
      <c r="AHV3" s="84"/>
      <c r="AHW3" s="84"/>
      <c r="AHX3" s="84"/>
      <c r="AHY3" s="84"/>
      <c r="AHZ3" s="84"/>
      <c r="AIA3" s="84"/>
      <c r="AIB3" s="84"/>
      <c r="AIC3" s="84"/>
      <c r="AID3" s="84"/>
      <c r="AIE3" s="84"/>
      <c r="AIF3" s="84"/>
      <c r="AIG3" s="84"/>
      <c r="AIH3" s="84"/>
      <c r="AII3" s="84"/>
      <c r="AIJ3" s="84"/>
      <c r="AIK3" s="84"/>
      <c r="AIL3" s="84"/>
      <c r="AIM3" s="84"/>
      <c r="AIN3" s="84"/>
      <c r="AIO3" s="84"/>
      <c r="AIP3" s="84"/>
      <c r="AIQ3" s="84"/>
      <c r="AIR3" s="84"/>
      <c r="AIS3" s="84"/>
      <c r="AIT3" s="84"/>
      <c r="AIU3" s="84"/>
      <c r="AIV3" s="84"/>
      <c r="AIW3" s="84"/>
      <c r="AIX3" s="84"/>
      <c r="AIY3" s="84"/>
      <c r="AIZ3" s="84"/>
      <c r="AJA3" s="84"/>
      <c r="AJB3" s="84"/>
      <c r="AJC3" s="84"/>
      <c r="AJD3" s="84"/>
      <c r="AJE3" s="84"/>
      <c r="AJF3" s="84"/>
      <c r="AJG3" s="84"/>
      <c r="AJH3" s="84"/>
      <c r="AJI3" s="84"/>
      <c r="AJJ3" s="84"/>
      <c r="AJK3" s="84"/>
      <c r="AJL3" s="84"/>
      <c r="AJM3" s="84"/>
      <c r="AJN3" s="84"/>
      <c r="AJO3" s="84"/>
      <c r="AJP3" s="84"/>
      <c r="AJQ3" s="84"/>
      <c r="AJR3" s="84"/>
      <c r="AJS3" s="84"/>
      <c r="AJT3" s="84"/>
      <c r="AJU3" s="84"/>
      <c r="AJV3" s="84"/>
      <c r="AJW3" s="84"/>
      <c r="AJX3" s="84"/>
      <c r="AJY3" s="84"/>
      <c r="AJZ3" s="84"/>
      <c r="AKA3" s="84"/>
      <c r="AKB3" s="84"/>
      <c r="AKC3" s="84"/>
      <c r="AKD3" s="84"/>
      <c r="AKE3" s="84"/>
      <c r="AKF3" s="84"/>
      <c r="AKG3" s="84"/>
      <c r="AKH3" s="84"/>
      <c r="AKI3" s="84"/>
      <c r="AKJ3" s="84"/>
      <c r="AKK3" s="84"/>
      <c r="AKL3" s="84"/>
      <c r="AKM3" s="84"/>
      <c r="AKN3" s="84"/>
      <c r="AKO3" s="84"/>
      <c r="AKP3" s="84"/>
      <c r="AKQ3" s="84"/>
      <c r="AKR3" s="84"/>
      <c r="AKS3" s="84"/>
      <c r="AKT3" s="84"/>
      <c r="AKU3" s="84"/>
      <c r="AKV3" s="84"/>
      <c r="AKW3" s="84"/>
      <c r="AKX3" s="84"/>
      <c r="AKY3" s="84"/>
      <c r="AKZ3" s="84"/>
      <c r="ALA3" s="84"/>
      <c r="ALB3" s="84"/>
      <c r="ALC3" s="84"/>
      <c r="ALD3" s="84"/>
      <c r="ALE3" s="84"/>
      <c r="ALF3" s="84"/>
      <c r="ALG3" s="84"/>
      <c r="ALH3" s="84"/>
      <c r="ALI3" s="84"/>
      <c r="ALJ3" s="84"/>
      <c r="ALK3" s="84"/>
      <c r="ALL3" s="84"/>
      <c r="ALM3" s="84"/>
      <c r="ALN3" s="84"/>
      <c r="ALO3" s="84"/>
      <c r="ALP3" s="84"/>
      <c r="ALQ3" s="84"/>
      <c r="ALR3" s="84"/>
      <c r="ALS3" s="84"/>
      <c r="ALT3" s="84"/>
      <c r="ALU3" s="84"/>
      <c r="ALV3" s="84"/>
      <c r="ALW3" s="84"/>
      <c r="ALX3" s="84"/>
      <c r="ALY3" s="84"/>
      <c r="ALZ3" s="84"/>
      <c r="AMA3" s="84"/>
      <c r="AMB3" s="84"/>
      <c r="AMC3" s="84"/>
      <c r="AMD3" s="84"/>
      <c r="AME3" s="84"/>
      <c r="AMF3" s="84"/>
      <c r="AMG3" s="84"/>
      <c r="AMH3" s="84"/>
      <c r="AMI3" s="84"/>
      <c r="AMJ3" s="84"/>
    </row>
    <row r="4" spans="1:1024" s="146" customFormat="1" ht="33" x14ac:dyDescent="0.25">
      <c r="B4" s="144" t="s">
        <v>281</v>
      </c>
      <c r="C4" s="145">
        <f>SUM(C5:C13)</f>
        <v>123.57</v>
      </c>
      <c r="D4" s="144" t="s">
        <v>282</v>
      </c>
      <c r="E4" s="145">
        <f>SUM(E5:E13)</f>
        <v>228.12</v>
      </c>
      <c r="F4" s="144" t="s">
        <v>283</v>
      </c>
      <c r="G4" s="145">
        <f>SUM(G5:G13)</f>
        <v>125.5</v>
      </c>
      <c r="H4" s="144" t="s">
        <v>284</v>
      </c>
      <c r="I4" s="145">
        <f>SUM(I5:I13)</f>
        <v>131.94999999999999</v>
      </c>
      <c r="J4" s="144" t="s">
        <v>285</v>
      </c>
      <c r="K4" s="145">
        <f>SUM(K5:K13)</f>
        <v>154.24</v>
      </c>
    </row>
    <row r="5" spans="1:1024" s="87" customFormat="1" x14ac:dyDescent="0.25">
      <c r="B5" s="113" t="s">
        <v>43</v>
      </c>
      <c r="C5" s="113">
        <v>11.55</v>
      </c>
      <c r="D5" s="113"/>
      <c r="E5" s="113"/>
      <c r="F5" s="113" t="s">
        <v>43</v>
      </c>
      <c r="G5" s="113">
        <v>11.55</v>
      </c>
      <c r="H5" s="113" t="s">
        <v>43</v>
      </c>
      <c r="I5" s="113">
        <v>11.55</v>
      </c>
      <c r="J5" s="113" t="s">
        <v>43</v>
      </c>
      <c r="K5" s="113">
        <v>11.55</v>
      </c>
    </row>
    <row r="6" spans="1:1024" s="87" customFormat="1" x14ac:dyDescent="0.25">
      <c r="B6" s="113" t="s">
        <v>44</v>
      </c>
      <c r="C6" s="113">
        <v>16.46</v>
      </c>
      <c r="D6" s="113" t="s">
        <v>44</v>
      </c>
      <c r="E6" s="113">
        <v>16.46</v>
      </c>
      <c r="F6" s="113"/>
      <c r="G6" s="113"/>
      <c r="H6" s="113" t="s">
        <v>44</v>
      </c>
      <c r="I6" s="113">
        <v>16.46</v>
      </c>
      <c r="J6" s="113"/>
      <c r="K6" s="113"/>
    </row>
    <row r="7" spans="1:1024" s="87" customFormat="1" x14ac:dyDescent="0.25">
      <c r="B7" s="113" t="s">
        <v>75</v>
      </c>
      <c r="C7" s="113">
        <v>15.42</v>
      </c>
      <c r="D7" s="113"/>
      <c r="E7" s="113"/>
      <c r="F7" s="113"/>
      <c r="G7" s="113"/>
      <c r="H7" s="113" t="s">
        <v>156</v>
      </c>
      <c r="I7" s="113">
        <v>19.23</v>
      </c>
      <c r="J7" s="113"/>
      <c r="K7" s="113"/>
    </row>
    <row r="8" spans="1:1024" s="87" customFormat="1" ht="49.5" x14ac:dyDescent="0.25">
      <c r="B8" s="113" t="s">
        <v>600</v>
      </c>
      <c r="C8" s="113">
        <v>36.380000000000003</v>
      </c>
      <c r="D8" s="113" t="s">
        <v>496</v>
      </c>
      <c r="E8" s="113">
        <v>124.94</v>
      </c>
      <c r="F8" s="113" t="s">
        <v>497</v>
      </c>
      <c r="G8" s="113">
        <v>41.84</v>
      </c>
      <c r="H8" s="113" t="s">
        <v>446</v>
      </c>
      <c r="I8" s="113">
        <v>31.45</v>
      </c>
      <c r="J8" s="113" t="s">
        <v>184</v>
      </c>
      <c r="K8" s="113">
        <v>75.48</v>
      </c>
    </row>
    <row r="9" spans="1:1024" s="87" customFormat="1" x14ac:dyDescent="0.25">
      <c r="B9" s="113"/>
      <c r="C9" s="113"/>
      <c r="D9" s="113" t="s">
        <v>502</v>
      </c>
      <c r="E9" s="113">
        <v>29.3</v>
      </c>
      <c r="F9" s="113" t="s">
        <v>43</v>
      </c>
      <c r="G9" s="113">
        <v>5.77</v>
      </c>
      <c r="H9" s="113"/>
      <c r="I9" s="113"/>
      <c r="J9" s="113"/>
      <c r="K9" s="113"/>
    </row>
    <row r="10" spans="1:1024" s="87" customFormat="1" x14ac:dyDescent="0.25">
      <c r="B10" s="113"/>
      <c r="C10" s="113"/>
      <c r="D10" s="113"/>
      <c r="E10" s="113"/>
      <c r="F10" s="113" t="s">
        <v>153</v>
      </c>
      <c r="G10" s="113">
        <v>23.25</v>
      </c>
      <c r="H10" s="113"/>
      <c r="I10" s="113"/>
      <c r="J10" s="113" t="s">
        <v>452</v>
      </c>
      <c r="K10" s="113">
        <v>25.72</v>
      </c>
    </row>
    <row r="11" spans="1:1024" s="87" customFormat="1" ht="33" x14ac:dyDescent="0.25">
      <c r="B11" s="113" t="s">
        <v>11</v>
      </c>
      <c r="C11" s="113">
        <v>4.82</v>
      </c>
      <c r="D11" s="113" t="s">
        <v>25</v>
      </c>
      <c r="E11" s="113">
        <v>8.98</v>
      </c>
      <c r="F11" s="113" t="s">
        <v>52</v>
      </c>
      <c r="G11" s="113">
        <v>4.1500000000000004</v>
      </c>
      <c r="H11" s="113" t="s">
        <v>11</v>
      </c>
      <c r="I11" s="113">
        <v>4.82</v>
      </c>
      <c r="J11" s="113" t="s">
        <v>385</v>
      </c>
      <c r="K11" s="113">
        <v>2.5499999999999998</v>
      </c>
    </row>
    <row r="12" spans="1:1024" s="87" customFormat="1" x14ac:dyDescent="0.25">
      <c r="B12" s="113" t="s">
        <v>426</v>
      </c>
      <c r="C12" s="113">
        <v>8.56</v>
      </c>
      <c r="D12" s="113" t="s">
        <v>426</v>
      </c>
      <c r="E12" s="113">
        <v>8.56</v>
      </c>
      <c r="F12" s="113" t="s">
        <v>426</v>
      </c>
      <c r="G12" s="113">
        <v>8.56</v>
      </c>
      <c r="H12" s="113" t="s">
        <v>426</v>
      </c>
      <c r="I12" s="113">
        <v>8.56</v>
      </c>
      <c r="J12" s="113" t="s">
        <v>426</v>
      </c>
      <c r="K12" s="113">
        <v>8.56</v>
      </c>
    </row>
    <row r="13" spans="1:1024" s="87" customFormat="1" x14ac:dyDescent="0.25">
      <c r="B13" s="113" t="s">
        <v>45</v>
      </c>
      <c r="C13" s="113">
        <v>30.38</v>
      </c>
      <c r="D13" s="113" t="s">
        <v>51</v>
      </c>
      <c r="E13" s="113">
        <v>39.880000000000003</v>
      </c>
      <c r="F13" s="113" t="s">
        <v>45</v>
      </c>
      <c r="G13" s="113">
        <v>30.38</v>
      </c>
      <c r="H13" s="113" t="s">
        <v>51</v>
      </c>
      <c r="I13" s="113">
        <v>39.880000000000003</v>
      </c>
      <c r="J13" s="113" t="s">
        <v>45</v>
      </c>
      <c r="K13" s="113">
        <v>30.38</v>
      </c>
    </row>
    <row r="14" spans="1:1024" s="146" customFormat="1" x14ac:dyDescent="0.25">
      <c r="B14" s="144" t="s">
        <v>270</v>
      </c>
      <c r="C14" s="145">
        <f>SUM(C15:C22)</f>
        <v>280.47000000000003</v>
      </c>
      <c r="D14" s="144" t="s">
        <v>271</v>
      </c>
      <c r="E14" s="145">
        <f>SUM(E15:E22)</f>
        <v>259.64</v>
      </c>
      <c r="F14" s="144" t="s">
        <v>272</v>
      </c>
      <c r="G14" s="145">
        <f>SUM(G15:G22)</f>
        <v>313.08</v>
      </c>
      <c r="H14" s="144" t="s">
        <v>273</v>
      </c>
      <c r="I14" s="145">
        <f>SUM(I15:I22)</f>
        <v>343.21</v>
      </c>
      <c r="J14" s="144" t="s">
        <v>274</v>
      </c>
      <c r="K14" s="145">
        <f>SUM(K15:K22)</f>
        <v>312.64</v>
      </c>
    </row>
    <row r="15" spans="1:1024" s="87" customFormat="1" ht="49.5" x14ac:dyDescent="0.25">
      <c r="B15" s="113" t="s">
        <v>143</v>
      </c>
      <c r="C15" s="113">
        <v>32.700000000000003</v>
      </c>
      <c r="D15" s="113" t="s">
        <v>150</v>
      </c>
      <c r="E15" s="113">
        <v>66.58</v>
      </c>
      <c r="F15" s="113" t="s">
        <v>168</v>
      </c>
      <c r="G15" s="113">
        <v>45.47</v>
      </c>
      <c r="H15" s="113" t="s">
        <v>162</v>
      </c>
      <c r="I15" s="113">
        <v>67.92</v>
      </c>
      <c r="J15" s="113" t="s">
        <v>157</v>
      </c>
      <c r="K15" s="113">
        <v>33.43</v>
      </c>
    </row>
    <row r="16" spans="1:1024" s="87" customFormat="1" ht="49.5" x14ac:dyDescent="0.25">
      <c r="B16" s="113" t="s">
        <v>627</v>
      </c>
      <c r="C16" s="113">
        <f>16.78+14.49</f>
        <v>31.270000000000003</v>
      </c>
      <c r="D16" s="113" t="s">
        <v>603</v>
      </c>
      <c r="E16" s="113">
        <v>30.82</v>
      </c>
      <c r="F16" s="113" t="s">
        <v>628</v>
      </c>
      <c r="G16" s="113">
        <f>20.2+14.49</f>
        <v>34.69</v>
      </c>
      <c r="H16" s="113" t="s">
        <v>629</v>
      </c>
      <c r="I16" s="113">
        <f>17.2+27.95</f>
        <v>45.15</v>
      </c>
      <c r="J16" s="113" t="s">
        <v>643</v>
      </c>
      <c r="K16" s="113">
        <f>15.14+27.95</f>
        <v>43.09</v>
      </c>
    </row>
    <row r="17" spans="2:11" s="87" customFormat="1" ht="33" x14ac:dyDescent="0.25">
      <c r="B17" s="113" t="s">
        <v>504</v>
      </c>
      <c r="C17" s="113">
        <v>136.56</v>
      </c>
      <c r="D17" s="113" t="s">
        <v>505</v>
      </c>
      <c r="E17" s="113">
        <v>67.239999999999995</v>
      </c>
      <c r="F17" s="113" t="s">
        <v>499</v>
      </c>
      <c r="G17" s="113">
        <v>84.64</v>
      </c>
      <c r="H17" s="113" t="s">
        <v>158</v>
      </c>
      <c r="I17" s="113">
        <v>85.62</v>
      </c>
      <c r="J17" s="113" t="s">
        <v>506</v>
      </c>
      <c r="K17" s="113">
        <v>136.56</v>
      </c>
    </row>
    <row r="18" spans="2:11" s="87" customFormat="1" x14ac:dyDescent="0.25">
      <c r="B18" s="113"/>
      <c r="C18" s="113"/>
      <c r="D18" s="113"/>
      <c r="E18" s="113"/>
      <c r="F18" s="113" t="s">
        <v>43</v>
      </c>
      <c r="G18" s="113">
        <v>5.77</v>
      </c>
      <c r="H18" s="113"/>
      <c r="I18" s="113"/>
      <c r="J18" s="113"/>
      <c r="K18" s="113"/>
    </row>
    <row r="19" spans="2:11" s="87" customFormat="1" ht="33" x14ac:dyDescent="0.25">
      <c r="B19" s="113" t="s">
        <v>47</v>
      </c>
      <c r="C19" s="113">
        <v>13.16</v>
      </c>
      <c r="D19" s="113" t="s">
        <v>174</v>
      </c>
      <c r="E19" s="113">
        <v>24.66</v>
      </c>
      <c r="F19" s="113" t="s">
        <v>441</v>
      </c>
      <c r="G19" s="113">
        <v>64.92</v>
      </c>
      <c r="H19" s="113" t="s">
        <v>448</v>
      </c>
      <c r="I19" s="113">
        <v>78.7</v>
      </c>
      <c r="J19" s="113" t="s">
        <v>400</v>
      </c>
      <c r="K19" s="113">
        <v>19.72</v>
      </c>
    </row>
    <row r="20" spans="2:11" s="87" customFormat="1" ht="33" x14ac:dyDescent="0.25">
      <c r="B20" s="113" t="s">
        <v>48</v>
      </c>
      <c r="C20" s="113">
        <v>10.220000000000001</v>
      </c>
      <c r="D20" s="113" t="s">
        <v>59</v>
      </c>
      <c r="E20" s="113">
        <v>21.03</v>
      </c>
      <c r="F20" s="113" t="s">
        <v>53</v>
      </c>
      <c r="G20" s="113">
        <v>21.03</v>
      </c>
      <c r="H20" s="113" t="s">
        <v>54</v>
      </c>
      <c r="I20" s="113">
        <v>9.75</v>
      </c>
      <c r="J20" s="113" t="s">
        <v>84</v>
      </c>
      <c r="K20" s="113">
        <v>21.03</v>
      </c>
    </row>
    <row r="21" spans="2:11" s="87" customFormat="1" x14ac:dyDescent="0.25">
      <c r="B21" s="113" t="s">
        <v>426</v>
      </c>
      <c r="C21" s="113">
        <v>16.68</v>
      </c>
      <c r="D21" s="113" t="s">
        <v>426</v>
      </c>
      <c r="E21" s="113">
        <v>18.93</v>
      </c>
      <c r="F21" s="113" t="s">
        <v>426</v>
      </c>
      <c r="G21" s="113">
        <v>16.68</v>
      </c>
      <c r="H21" s="113" t="s">
        <v>426</v>
      </c>
      <c r="I21" s="113">
        <v>25.69</v>
      </c>
      <c r="J21" s="113" t="s">
        <v>426</v>
      </c>
      <c r="K21" s="113">
        <v>18.93</v>
      </c>
    </row>
    <row r="22" spans="2:11" s="87" customFormat="1" x14ac:dyDescent="0.25">
      <c r="B22" s="113" t="s">
        <v>51</v>
      </c>
      <c r="C22" s="113">
        <v>39.880000000000003</v>
      </c>
      <c r="D22" s="113" t="s">
        <v>45</v>
      </c>
      <c r="E22" s="113">
        <v>30.38</v>
      </c>
      <c r="F22" s="113" t="s">
        <v>51</v>
      </c>
      <c r="G22" s="113">
        <v>39.880000000000003</v>
      </c>
      <c r="H22" s="113" t="s">
        <v>45</v>
      </c>
      <c r="I22" s="113">
        <v>30.38</v>
      </c>
      <c r="J22" s="113" t="s">
        <v>51</v>
      </c>
      <c r="K22" s="113">
        <v>39.880000000000003</v>
      </c>
    </row>
    <row r="23" spans="2:11" s="146" customFormat="1" ht="33" x14ac:dyDescent="0.25">
      <c r="B23" s="144" t="s">
        <v>287</v>
      </c>
      <c r="C23" s="145">
        <f>SUM(C24:C26)</f>
        <v>137.36000000000001</v>
      </c>
      <c r="D23" s="144" t="s">
        <v>288</v>
      </c>
      <c r="E23" s="145">
        <f>SUM(E24:E26)</f>
        <v>93.58</v>
      </c>
      <c r="F23" s="144" t="s">
        <v>289</v>
      </c>
      <c r="G23" s="145">
        <f>SUM(G24:G26)</f>
        <v>154.85000000000002</v>
      </c>
      <c r="H23" s="144" t="s">
        <v>290</v>
      </c>
      <c r="I23" s="145">
        <f>SUM(I24:I26)</f>
        <v>79.44</v>
      </c>
      <c r="J23" s="144" t="s">
        <v>291</v>
      </c>
      <c r="K23" s="145">
        <f>SUM(K24:K26)</f>
        <v>150.54</v>
      </c>
    </row>
    <row r="24" spans="2:11" s="87" customFormat="1" ht="49.5" x14ac:dyDescent="0.25">
      <c r="B24" s="113" t="s">
        <v>573</v>
      </c>
      <c r="C24" s="113">
        <v>31.33</v>
      </c>
      <c r="D24" s="113" t="s">
        <v>437</v>
      </c>
      <c r="E24" s="113">
        <v>24.24</v>
      </c>
      <c r="F24" s="113" t="s">
        <v>443</v>
      </c>
      <c r="G24" s="113">
        <v>19.53</v>
      </c>
      <c r="H24" s="113" t="s">
        <v>573</v>
      </c>
      <c r="I24" s="113">
        <v>31.33</v>
      </c>
      <c r="J24" s="113" t="s">
        <v>437</v>
      </c>
      <c r="K24" s="113">
        <v>24.24</v>
      </c>
    </row>
    <row r="25" spans="2:11" s="87" customFormat="1" ht="33" x14ac:dyDescent="0.25">
      <c r="B25" s="113" t="s">
        <v>89</v>
      </c>
      <c r="C25" s="113">
        <v>66.150000000000006</v>
      </c>
      <c r="D25" s="113" t="s">
        <v>11</v>
      </c>
      <c r="E25" s="113">
        <v>4.82</v>
      </c>
      <c r="F25" s="113" t="s">
        <v>176</v>
      </c>
      <c r="G25" s="113">
        <v>66.150000000000006</v>
      </c>
      <c r="H25" s="113" t="s">
        <v>48</v>
      </c>
      <c r="I25" s="113">
        <v>10.220000000000001</v>
      </c>
      <c r="J25" s="113" t="s">
        <v>165</v>
      </c>
      <c r="K25" s="113">
        <v>66.150000000000006</v>
      </c>
    </row>
    <row r="26" spans="2:11" s="87" customFormat="1" x14ac:dyDescent="0.25">
      <c r="B26" s="113" t="s">
        <v>51</v>
      </c>
      <c r="C26" s="113">
        <v>39.880000000000003</v>
      </c>
      <c r="D26" s="113" t="s">
        <v>101</v>
      </c>
      <c r="E26" s="113">
        <v>64.52</v>
      </c>
      <c r="F26" s="113" t="s">
        <v>57</v>
      </c>
      <c r="G26" s="113">
        <v>69.17</v>
      </c>
      <c r="H26" s="113" t="s">
        <v>85</v>
      </c>
      <c r="I26" s="113">
        <v>37.89</v>
      </c>
      <c r="J26" s="113" t="s">
        <v>147</v>
      </c>
      <c r="K26" s="113">
        <v>60.15</v>
      </c>
    </row>
    <row r="27" spans="2:11" s="87" customFormat="1" x14ac:dyDescent="0.25">
      <c r="B27" s="207" t="s">
        <v>275</v>
      </c>
      <c r="C27" s="208"/>
      <c r="D27" s="208"/>
      <c r="E27" s="208"/>
      <c r="F27" s="208"/>
      <c r="G27" s="208"/>
      <c r="H27" s="208"/>
      <c r="I27" s="208"/>
      <c r="J27" s="208"/>
      <c r="K27" s="209"/>
    </row>
    <row r="28" spans="2:11" s="146" customFormat="1" ht="33" x14ac:dyDescent="0.25">
      <c r="B28" s="144" t="s">
        <v>292</v>
      </c>
      <c r="C28" s="145">
        <f>SUM(C29:C37)</f>
        <v>131.20000000000002</v>
      </c>
      <c r="D28" s="144" t="s">
        <v>293</v>
      </c>
      <c r="E28" s="145">
        <f>SUM(E29:E37)</f>
        <v>208.72</v>
      </c>
      <c r="F28" s="144" t="s">
        <v>294</v>
      </c>
      <c r="G28" s="145">
        <f>SUM(G29:G37)</f>
        <v>150.07</v>
      </c>
      <c r="H28" s="144" t="s">
        <v>295</v>
      </c>
      <c r="I28" s="145">
        <f>SUM(I29:I37)</f>
        <v>117.60000000000001</v>
      </c>
      <c r="J28" s="144" t="s">
        <v>296</v>
      </c>
      <c r="K28" s="145">
        <f>SUM(K29:K37)</f>
        <v>175.04999999999998</v>
      </c>
    </row>
    <row r="29" spans="2:11" s="87" customFormat="1" x14ac:dyDescent="0.25">
      <c r="B29" s="113" t="s">
        <v>43</v>
      </c>
      <c r="C29" s="113">
        <v>11.55</v>
      </c>
      <c r="D29" s="113" t="s">
        <v>43</v>
      </c>
      <c r="E29" s="113">
        <v>11.55</v>
      </c>
      <c r="F29" s="113" t="s">
        <v>43</v>
      </c>
      <c r="G29" s="113">
        <v>11.55</v>
      </c>
      <c r="H29" s="113" t="s">
        <v>43</v>
      </c>
      <c r="I29" s="113">
        <v>11.55</v>
      </c>
      <c r="J29" s="113"/>
      <c r="K29" s="113"/>
    </row>
    <row r="30" spans="2:11" s="87" customFormat="1" x14ac:dyDescent="0.25">
      <c r="B30" s="113" t="s">
        <v>44</v>
      </c>
      <c r="C30" s="113">
        <v>21.95</v>
      </c>
      <c r="D30" s="113"/>
      <c r="E30" s="113"/>
      <c r="F30" s="113"/>
      <c r="G30" s="113"/>
      <c r="H30" s="113" t="s">
        <v>44</v>
      </c>
      <c r="I30" s="113">
        <v>21.95</v>
      </c>
      <c r="J30" s="113"/>
      <c r="K30" s="113"/>
    </row>
    <row r="31" spans="2:11" s="87" customFormat="1" x14ac:dyDescent="0.25">
      <c r="B31" s="113" t="s">
        <v>75</v>
      </c>
      <c r="C31" s="113">
        <v>15.42</v>
      </c>
      <c r="D31" s="113"/>
      <c r="E31" s="113"/>
      <c r="F31" s="113"/>
      <c r="G31" s="113"/>
      <c r="H31" s="113" t="s">
        <v>75</v>
      </c>
      <c r="I31" s="113">
        <v>15.42</v>
      </c>
      <c r="J31" s="113"/>
      <c r="K31" s="113"/>
    </row>
    <row r="32" spans="2:11" s="87" customFormat="1" ht="49.5" x14ac:dyDescent="0.25">
      <c r="B32" s="113" t="s">
        <v>480</v>
      </c>
      <c r="C32" s="113">
        <v>20.47</v>
      </c>
      <c r="D32" s="113" t="s">
        <v>498</v>
      </c>
      <c r="E32" s="113">
        <v>119.95</v>
      </c>
      <c r="F32" s="113" t="s">
        <v>461</v>
      </c>
      <c r="G32" s="113">
        <v>72.77</v>
      </c>
      <c r="H32" s="113" t="s">
        <v>463</v>
      </c>
      <c r="I32" s="113">
        <v>22.03</v>
      </c>
      <c r="J32" s="113" t="s">
        <v>499</v>
      </c>
      <c r="K32" s="113">
        <v>84.64</v>
      </c>
    </row>
    <row r="33" spans="2:11" s="87" customFormat="1" x14ac:dyDescent="0.25">
      <c r="B33" s="113"/>
      <c r="C33" s="113"/>
      <c r="D33" s="113" t="s">
        <v>502</v>
      </c>
      <c r="E33" s="113">
        <v>29.3</v>
      </c>
      <c r="F33" s="113"/>
      <c r="G33" s="113"/>
      <c r="H33" s="113"/>
      <c r="I33" s="113"/>
      <c r="J33" s="113" t="s">
        <v>43</v>
      </c>
      <c r="K33" s="113">
        <v>5.77</v>
      </c>
    </row>
    <row r="34" spans="2:11" s="87" customFormat="1" ht="33" x14ac:dyDescent="0.25">
      <c r="B34" s="113"/>
      <c r="C34" s="113"/>
      <c r="D34" s="113"/>
      <c r="E34" s="113"/>
      <c r="F34" s="113" t="s">
        <v>47</v>
      </c>
      <c r="G34" s="113">
        <v>13.16</v>
      </c>
      <c r="H34" s="113"/>
      <c r="I34" s="113"/>
      <c r="J34" s="113" t="s">
        <v>177</v>
      </c>
      <c r="K34" s="113">
        <v>25.72</v>
      </c>
    </row>
    <row r="35" spans="2:11" s="87" customFormat="1" ht="33" x14ac:dyDescent="0.25">
      <c r="B35" s="113" t="s">
        <v>55</v>
      </c>
      <c r="C35" s="113">
        <v>10.48</v>
      </c>
      <c r="D35" s="113" t="s">
        <v>25</v>
      </c>
      <c r="E35" s="113">
        <v>8.98</v>
      </c>
      <c r="F35" s="113" t="s">
        <v>52</v>
      </c>
      <c r="G35" s="113">
        <v>4.1500000000000004</v>
      </c>
      <c r="H35" s="113" t="s">
        <v>11</v>
      </c>
      <c r="I35" s="113">
        <v>4.82</v>
      </c>
      <c r="J35" s="113" t="s">
        <v>55</v>
      </c>
      <c r="K35" s="113">
        <v>10.48</v>
      </c>
    </row>
    <row r="36" spans="2:11" s="87" customFormat="1" x14ac:dyDescent="0.25">
      <c r="B36" s="113" t="s">
        <v>426</v>
      </c>
      <c r="C36" s="113">
        <v>11.45</v>
      </c>
      <c r="D36" s="113" t="s">
        <v>426</v>
      </c>
      <c r="E36" s="113">
        <v>8.56</v>
      </c>
      <c r="F36" s="113" t="s">
        <v>426</v>
      </c>
      <c r="G36" s="113">
        <v>8.56</v>
      </c>
      <c r="H36" s="113" t="s">
        <v>426</v>
      </c>
      <c r="I36" s="113">
        <v>11.45</v>
      </c>
      <c r="J36" s="113" t="s">
        <v>426</v>
      </c>
      <c r="K36" s="113">
        <v>8.56</v>
      </c>
    </row>
    <row r="37" spans="2:11" s="87" customFormat="1" x14ac:dyDescent="0.25">
      <c r="B37" s="113" t="s">
        <v>51</v>
      </c>
      <c r="C37" s="113">
        <v>39.880000000000003</v>
      </c>
      <c r="D37" s="113" t="s">
        <v>45</v>
      </c>
      <c r="E37" s="113">
        <v>30.38</v>
      </c>
      <c r="F37" s="113" t="s">
        <v>51</v>
      </c>
      <c r="G37" s="113">
        <v>39.880000000000003</v>
      </c>
      <c r="H37" s="113" t="s">
        <v>45</v>
      </c>
      <c r="I37" s="113">
        <v>30.38</v>
      </c>
      <c r="J37" s="113" t="s">
        <v>51</v>
      </c>
      <c r="K37" s="113">
        <v>39.880000000000003</v>
      </c>
    </row>
    <row r="38" spans="2:11" s="146" customFormat="1" x14ac:dyDescent="0.25">
      <c r="B38" s="144" t="s">
        <v>276</v>
      </c>
      <c r="C38" s="145">
        <f>SUM(C39:C46)</f>
        <v>255.41</v>
      </c>
      <c r="D38" s="144" t="s">
        <v>277</v>
      </c>
      <c r="E38" s="145">
        <f>SUM(E39:E46)</f>
        <v>249.01</v>
      </c>
      <c r="F38" s="144" t="s">
        <v>278</v>
      </c>
      <c r="G38" s="145">
        <f>SUM(G39:G46)</f>
        <v>238.87</v>
      </c>
      <c r="H38" s="144" t="s">
        <v>279</v>
      </c>
      <c r="I38" s="145">
        <f>SUM(I39:I46)</f>
        <v>337.65000000000003</v>
      </c>
      <c r="J38" s="144" t="s">
        <v>280</v>
      </c>
      <c r="K38" s="145">
        <f>SUM(K39:K46)</f>
        <v>313.26000000000005</v>
      </c>
    </row>
    <row r="39" spans="2:11" s="87" customFormat="1" ht="49.5" x14ac:dyDescent="0.25">
      <c r="B39" s="113" t="s">
        <v>166</v>
      </c>
      <c r="C39" s="113">
        <v>31.77</v>
      </c>
      <c r="D39" s="113" t="s">
        <v>185</v>
      </c>
      <c r="E39" s="113">
        <v>76.47</v>
      </c>
      <c r="F39" s="113" t="s">
        <v>150</v>
      </c>
      <c r="G39" s="113">
        <v>66.58</v>
      </c>
      <c r="H39" s="113" t="s">
        <v>175</v>
      </c>
      <c r="I39" s="113">
        <v>29.51</v>
      </c>
      <c r="J39" s="113" t="s">
        <v>178</v>
      </c>
      <c r="K39" s="113">
        <v>23.51</v>
      </c>
    </row>
    <row r="40" spans="2:11" s="87" customFormat="1" ht="49.5" x14ac:dyDescent="0.25">
      <c r="B40" s="113" t="s">
        <v>644</v>
      </c>
      <c r="C40" s="113">
        <f>9.87+14.49</f>
        <v>24.36</v>
      </c>
      <c r="D40" s="113" t="s">
        <v>628</v>
      </c>
      <c r="E40" s="113">
        <f>20.2+14.49</f>
        <v>34.69</v>
      </c>
      <c r="F40" s="113" t="s">
        <v>603</v>
      </c>
      <c r="G40" s="113">
        <v>30.82</v>
      </c>
      <c r="H40" s="113" t="s">
        <v>645</v>
      </c>
      <c r="I40" s="113">
        <f>16.78+14.49</f>
        <v>31.270000000000003</v>
      </c>
      <c r="J40" s="113" t="s">
        <v>646</v>
      </c>
      <c r="K40" s="113">
        <f>9.63+27.95</f>
        <v>37.58</v>
      </c>
    </row>
    <row r="41" spans="2:11" s="87" customFormat="1" ht="33" x14ac:dyDescent="0.25">
      <c r="B41" s="113" t="s">
        <v>481</v>
      </c>
      <c r="C41" s="113">
        <v>126.34</v>
      </c>
      <c r="D41" s="113" t="s">
        <v>587</v>
      </c>
      <c r="E41" s="113">
        <v>74.17</v>
      </c>
      <c r="F41" s="113" t="s">
        <v>507</v>
      </c>
      <c r="G41" s="113">
        <v>56.02</v>
      </c>
      <c r="H41" s="113" t="s">
        <v>508</v>
      </c>
      <c r="I41" s="113">
        <v>126.34</v>
      </c>
      <c r="J41" s="113" t="s">
        <v>359</v>
      </c>
      <c r="K41" s="113">
        <v>90.6</v>
      </c>
    </row>
    <row r="42" spans="2:11" s="87" customFormat="1" x14ac:dyDescent="0.25">
      <c r="B42" s="113" t="s">
        <v>43</v>
      </c>
      <c r="C42" s="113">
        <v>5.77</v>
      </c>
      <c r="D42" s="113"/>
      <c r="E42" s="113"/>
      <c r="F42" s="113" t="s">
        <v>43</v>
      </c>
      <c r="G42" s="113">
        <v>5.77</v>
      </c>
      <c r="H42" s="113" t="s">
        <v>43</v>
      </c>
      <c r="I42" s="113">
        <v>5.77</v>
      </c>
      <c r="J42" s="113" t="s">
        <v>43</v>
      </c>
      <c r="K42" s="113">
        <v>5.77</v>
      </c>
    </row>
    <row r="43" spans="2:11" s="87" customFormat="1" ht="33" x14ac:dyDescent="0.25">
      <c r="B43" s="113" t="s">
        <v>47</v>
      </c>
      <c r="C43" s="113">
        <v>13.16</v>
      </c>
      <c r="D43" s="113"/>
      <c r="E43" s="113"/>
      <c r="F43" s="113" t="s">
        <v>174</v>
      </c>
      <c r="G43" s="113">
        <v>24.66</v>
      </c>
      <c r="H43" s="113" t="s">
        <v>441</v>
      </c>
      <c r="I43" s="113">
        <v>64.92</v>
      </c>
      <c r="J43" s="113" t="s">
        <v>448</v>
      </c>
      <c r="K43" s="113">
        <v>78.7</v>
      </c>
    </row>
    <row r="44" spans="2:11" s="87" customFormat="1" ht="33" x14ac:dyDescent="0.25">
      <c r="B44" s="113" t="s">
        <v>56</v>
      </c>
      <c r="C44" s="113">
        <v>9.2100000000000009</v>
      </c>
      <c r="D44" s="113" t="s">
        <v>58</v>
      </c>
      <c r="E44" s="113">
        <v>9.75</v>
      </c>
      <c r="F44" s="113" t="s">
        <v>48</v>
      </c>
      <c r="G44" s="113">
        <v>10.220000000000001</v>
      </c>
      <c r="H44" s="113" t="s">
        <v>59</v>
      </c>
      <c r="I44" s="113">
        <v>21.03</v>
      </c>
      <c r="J44" s="113" t="s">
        <v>510</v>
      </c>
      <c r="K44" s="113">
        <v>21.03</v>
      </c>
    </row>
    <row r="45" spans="2:11" s="87" customFormat="1" x14ac:dyDescent="0.25">
      <c r="B45" s="113" t="s">
        <v>426</v>
      </c>
      <c r="C45" s="113">
        <v>14.42</v>
      </c>
      <c r="D45" s="113" t="s">
        <v>426</v>
      </c>
      <c r="E45" s="113">
        <v>14.05</v>
      </c>
      <c r="F45" s="113" t="s">
        <v>426</v>
      </c>
      <c r="G45" s="113">
        <v>14.42</v>
      </c>
      <c r="H45" s="113" t="s">
        <v>426</v>
      </c>
      <c r="I45" s="113">
        <v>18.93</v>
      </c>
      <c r="J45" s="113" t="s">
        <v>426</v>
      </c>
      <c r="K45" s="113">
        <v>25.69</v>
      </c>
    </row>
    <row r="46" spans="2:11" s="87" customFormat="1" x14ac:dyDescent="0.25">
      <c r="B46" s="113" t="s">
        <v>45</v>
      </c>
      <c r="C46" s="113">
        <v>30.38</v>
      </c>
      <c r="D46" s="113" t="s">
        <v>51</v>
      </c>
      <c r="E46" s="113">
        <v>39.880000000000003</v>
      </c>
      <c r="F46" s="113" t="s">
        <v>45</v>
      </c>
      <c r="G46" s="113">
        <v>30.38</v>
      </c>
      <c r="H46" s="113" t="s">
        <v>51</v>
      </c>
      <c r="I46" s="113">
        <v>39.880000000000003</v>
      </c>
      <c r="J46" s="113" t="s">
        <v>45</v>
      </c>
      <c r="K46" s="113">
        <v>30.38</v>
      </c>
    </row>
    <row r="47" spans="2:11" s="146" customFormat="1" ht="33" x14ac:dyDescent="0.25">
      <c r="B47" s="144" t="s">
        <v>569</v>
      </c>
      <c r="C47" s="145">
        <f>SUM(C48:C50)</f>
        <v>54.730000000000004</v>
      </c>
      <c r="D47" s="144" t="s">
        <v>297</v>
      </c>
      <c r="E47" s="145">
        <f>SUM(E48:E50)</f>
        <v>162</v>
      </c>
      <c r="F47" s="144" t="s">
        <v>298</v>
      </c>
      <c r="G47" s="145">
        <f>SUM(G48:G50)</f>
        <v>73.330000000000013</v>
      </c>
      <c r="H47" s="144" t="s">
        <v>299</v>
      </c>
      <c r="I47" s="145">
        <f>SUM(I48:I50)</f>
        <v>154.85000000000002</v>
      </c>
      <c r="J47" s="144" t="s">
        <v>300</v>
      </c>
      <c r="K47" s="145">
        <f>SUM(K48:K50)</f>
        <v>75.36</v>
      </c>
    </row>
    <row r="48" spans="2:11" s="87" customFormat="1" ht="33" x14ac:dyDescent="0.25">
      <c r="B48" s="113" t="s">
        <v>443</v>
      </c>
      <c r="C48" s="113">
        <v>19.53</v>
      </c>
      <c r="D48" s="113" t="s">
        <v>573</v>
      </c>
      <c r="E48" s="113">
        <v>31.33</v>
      </c>
      <c r="F48" s="113" t="s">
        <v>437</v>
      </c>
      <c r="G48" s="113">
        <v>24.24</v>
      </c>
      <c r="H48" s="113" t="s">
        <v>443</v>
      </c>
      <c r="I48" s="113">
        <v>19.53</v>
      </c>
      <c r="J48" s="113" t="s">
        <v>573</v>
      </c>
      <c r="K48" s="113">
        <v>31.33</v>
      </c>
    </row>
    <row r="49" spans="2:11" s="87" customFormat="1" ht="33" x14ac:dyDescent="0.25">
      <c r="B49" s="113" t="s">
        <v>11</v>
      </c>
      <c r="C49" s="113">
        <v>4.82</v>
      </c>
      <c r="D49" s="113" t="s">
        <v>459</v>
      </c>
      <c r="E49" s="113">
        <v>66.150000000000006</v>
      </c>
      <c r="F49" s="113" t="s">
        <v>56</v>
      </c>
      <c r="G49" s="113">
        <v>9.2100000000000009</v>
      </c>
      <c r="H49" s="113" t="s">
        <v>176</v>
      </c>
      <c r="I49" s="113">
        <v>66.150000000000006</v>
      </c>
      <c r="J49" s="113" t="s">
        <v>52</v>
      </c>
      <c r="K49" s="113">
        <v>4.1500000000000004</v>
      </c>
    </row>
    <row r="50" spans="2:11" s="87" customFormat="1" x14ac:dyDescent="0.25">
      <c r="B50" s="113" t="s">
        <v>45</v>
      </c>
      <c r="C50" s="113">
        <v>30.38</v>
      </c>
      <c r="D50" s="113" t="s">
        <v>101</v>
      </c>
      <c r="E50" s="113">
        <v>64.52</v>
      </c>
      <c r="F50" s="113" t="s">
        <v>51</v>
      </c>
      <c r="G50" s="113">
        <v>39.880000000000003</v>
      </c>
      <c r="H50" s="113" t="s">
        <v>57</v>
      </c>
      <c r="I50" s="113">
        <v>69.17</v>
      </c>
      <c r="J50" s="113" t="s">
        <v>51</v>
      </c>
      <c r="K50" s="113">
        <v>39.880000000000003</v>
      </c>
    </row>
    <row r="51" spans="2:11" s="87" customFormat="1" x14ac:dyDescent="0.25">
      <c r="B51" s="207" t="s">
        <v>301</v>
      </c>
      <c r="C51" s="208"/>
      <c r="D51" s="208"/>
      <c r="E51" s="208"/>
      <c r="F51" s="208"/>
      <c r="G51" s="208"/>
      <c r="H51" s="208"/>
      <c r="I51" s="208"/>
      <c r="J51" s="208"/>
      <c r="K51" s="209"/>
    </row>
    <row r="52" spans="2:11" s="146" customFormat="1" ht="33" x14ac:dyDescent="0.25">
      <c r="B52" s="144" t="s">
        <v>303</v>
      </c>
      <c r="C52" s="145">
        <f>SUM(C53:C61)</f>
        <v>123.57</v>
      </c>
      <c r="D52" s="144" t="s">
        <v>304</v>
      </c>
      <c r="E52" s="145">
        <f>SUM(E53:E61)</f>
        <v>228.12</v>
      </c>
      <c r="F52" s="144" t="s">
        <v>305</v>
      </c>
      <c r="G52" s="145">
        <f>SUM(G53:G61)</f>
        <v>224.82</v>
      </c>
      <c r="H52" s="144" t="s">
        <v>306</v>
      </c>
      <c r="I52" s="145">
        <f>SUM(I53:I61)</f>
        <v>126.46000000000001</v>
      </c>
      <c r="J52" s="144" t="s">
        <v>307</v>
      </c>
      <c r="K52" s="145">
        <f>SUM(K53:K61)</f>
        <v>244.3</v>
      </c>
    </row>
    <row r="53" spans="2:11" s="87" customFormat="1" x14ac:dyDescent="0.25">
      <c r="B53" s="113" t="s">
        <v>43</v>
      </c>
      <c r="C53" s="113">
        <v>11.55</v>
      </c>
      <c r="D53" s="113"/>
      <c r="E53" s="113"/>
      <c r="F53" s="113" t="s">
        <v>43</v>
      </c>
      <c r="G53" s="113">
        <v>11.55</v>
      </c>
      <c r="H53" s="113" t="s">
        <v>43</v>
      </c>
      <c r="I53" s="113">
        <v>11.55</v>
      </c>
      <c r="J53" s="113" t="s">
        <v>43</v>
      </c>
      <c r="K53" s="113">
        <v>11.55</v>
      </c>
    </row>
    <row r="54" spans="2:11" s="87" customFormat="1" x14ac:dyDescent="0.25">
      <c r="B54" s="113" t="s">
        <v>44</v>
      </c>
      <c r="C54" s="113">
        <v>16.46</v>
      </c>
      <c r="D54" s="113" t="s">
        <v>44</v>
      </c>
      <c r="E54" s="113">
        <v>16.46</v>
      </c>
      <c r="F54" s="113"/>
      <c r="G54" s="113"/>
      <c r="H54" s="113" t="s">
        <v>44</v>
      </c>
      <c r="I54" s="113">
        <v>21.95</v>
      </c>
      <c r="J54" s="113"/>
      <c r="K54" s="113"/>
    </row>
    <row r="55" spans="2:11" s="87" customFormat="1" x14ac:dyDescent="0.25">
      <c r="B55" s="113" t="s">
        <v>75</v>
      </c>
      <c r="C55" s="113">
        <v>15.42</v>
      </c>
      <c r="D55" s="113"/>
      <c r="E55" s="113"/>
      <c r="F55" s="113"/>
      <c r="G55" s="113"/>
      <c r="H55" s="113" t="s">
        <v>156</v>
      </c>
      <c r="I55" s="113">
        <v>19.23</v>
      </c>
      <c r="J55" s="113"/>
      <c r="K55" s="113"/>
    </row>
    <row r="56" spans="2:11" s="87" customFormat="1" ht="49.5" x14ac:dyDescent="0.25">
      <c r="B56" s="113" t="s">
        <v>604</v>
      </c>
      <c r="C56" s="113">
        <v>36.380000000000003</v>
      </c>
      <c r="D56" s="113" t="s">
        <v>496</v>
      </c>
      <c r="E56" s="113">
        <v>124.94</v>
      </c>
      <c r="F56" s="113" t="s">
        <v>158</v>
      </c>
      <c r="G56" s="113">
        <v>85.62</v>
      </c>
      <c r="H56" s="113" t="s">
        <v>480</v>
      </c>
      <c r="I56" s="113">
        <v>20.47</v>
      </c>
      <c r="J56" s="113" t="s">
        <v>481</v>
      </c>
      <c r="K56" s="113">
        <v>126.34</v>
      </c>
    </row>
    <row r="57" spans="2:11" s="87" customFormat="1" x14ac:dyDescent="0.25">
      <c r="B57" s="113"/>
      <c r="C57" s="113"/>
      <c r="D57" s="113" t="s">
        <v>502</v>
      </c>
      <c r="E57" s="113">
        <v>29.3</v>
      </c>
      <c r="F57" s="113"/>
      <c r="G57" s="113"/>
      <c r="H57" s="113"/>
      <c r="I57" s="113"/>
      <c r="J57" s="113"/>
      <c r="K57" s="113"/>
    </row>
    <row r="58" spans="2:11" s="87" customFormat="1" ht="33" x14ac:dyDescent="0.25">
      <c r="B58" s="113"/>
      <c r="C58" s="113"/>
      <c r="D58" s="113"/>
      <c r="E58" s="113"/>
      <c r="F58" s="113" t="s">
        <v>448</v>
      </c>
      <c r="G58" s="113">
        <v>78.7</v>
      </c>
      <c r="H58" s="113"/>
      <c r="I58" s="113"/>
      <c r="J58" s="113" t="s">
        <v>441</v>
      </c>
      <c r="K58" s="113">
        <v>64.92</v>
      </c>
    </row>
    <row r="59" spans="2:11" s="87" customFormat="1" ht="33" x14ac:dyDescent="0.25">
      <c r="B59" s="113" t="s">
        <v>11</v>
      </c>
      <c r="C59" s="113">
        <v>4.82</v>
      </c>
      <c r="D59" s="113" t="s">
        <v>25</v>
      </c>
      <c r="E59" s="113">
        <v>8.98</v>
      </c>
      <c r="F59" s="113" t="s">
        <v>52</v>
      </c>
      <c r="G59" s="113">
        <v>4.1500000000000004</v>
      </c>
      <c r="H59" s="113" t="s">
        <v>11</v>
      </c>
      <c r="I59" s="113">
        <v>4.82</v>
      </c>
      <c r="J59" s="113" t="s">
        <v>385</v>
      </c>
      <c r="K59" s="113">
        <v>2.5499999999999998</v>
      </c>
    </row>
    <row r="60" spans="2:11" s="87" customFormat="1" x14ac:dyDescent="0.25">
      <c r="B60" s="113" t="s">
        <v>426</v>
      </c>
      <c r="C60" s="113">
        <v>8.56</v>
      </c>
      <c r="D60" s="113" t="s">
        <v>426</v>
      </c>
      <c r="E60" s="113">
        <v>8.56</v>
      </c>
      <c r="F60" s="113" t="s">
        <v>426</v>
      </c>
      <c r="G60" s="113">
        <v>14.42</v>
      </c>
      <c r="H60" s="113" t="s">
        <v>426</v>
      </c>
      <c r="I60" s="113">
        <v>8.56</v>
      </c>
      <c r="J60" s="113" t="s">
        <v>426</v>
      </c>
      <c r="K60" s="113">
        <v>8.56</v>
      </c>
    </row>
    <row r="61" spans="2:11" s="87" customFormat="1" x14ac:dyDescent="0.25">
      <c r="B61" s="113" t="s">
        <v>45</v>
      </c>
      <c r="C61" s="113">
        <v>30.38</v>
      </c>
      <c r="D61" s="113" t="s">
        <v>51</v>
      </c>
      <c r="E61" s="113">
        <v>39.880000000000003</v>
      </c>
      <c r="F61" s="113" t="s">
        <v>45</v>
      </c>
      <c r="G61" s="113">
        <v>30.38</v>
      </c>
      <c r="H61" s="113" t="s">
        <v>51</v>
      </c>
      <c r="I61" s="113">
        <v>39.880000000000003</v>
      </c>
      <c r="J61" s="113" t="s">
        <v>45</v>
      </c>
      <c r="K61" s="113">
        <v>30.38</v>
      </c>
    </row>
    <row r="62" spans="2:11" s="146" customFormat="1" x14ac:dyDescent="0.25">
      <c r="B62" s="144" t="s">
        <v>308</v>
      </c>
      <c r="C62" s="145">
        <f>SUM(C63:C70)</f>
        <v>221.36999999999998</v>
      </c>
      <c r="D62" s="144" t="s">
        <v>309</v>
      </c>
      <c r="E62" s="145">
        <f>SUM(E63:E70)</f>
        <v>266.33000000000004</v>
      </c>
      <c r="F62" s="144" t="s">
        <v>310</v>
      </c>
      <c r="G62" s="145">
        <f>SUM(G63:G70)</f>
        <v>300.78000000000003</v>
      </c>
      <c r="H62" s="144" t="s">
        <v>311</v>
      </c>
      <c r="I62" s="145">
        <f>SUM(I63:I70)</f>
        <v>279.77000000000004</v>
      </c>
      <c r="J62" s="144" t="s">
        <v>312</v>
      </c>
      <c r="K62" s="145">
        <f>SUM(K63:K70)</f>
        <v>303.99</v>
      </c>
    </row>
    <row r="63" spans="2:11" s="87" customFormat="1" ht="82.5" x14ac:dyDescent="0.25">
      <c r="B63" s="113" t="s">
        <v>179</v>
      </c>
      <c r="C63" s="113">
        <v>22.46</v>
      </c>
      <c r="D63" s="113" t="s">
        <v>181</v>
      </c>
      <c r="E63" s="113">
        <v>23.05</v>
      </c>
      <c r="F63" s="113" t="s">
        <v>162</v>
      </c>
      <c r="G63" s="113">
        <v>67.92</v>
      </c>
      <c r="H63" s="113" t="s">
        <v>503</v>
      </c>
      <c r="I63" s="113">
        <v>26.1</v>
      </c>
      <c r="J63" s="113" t="s">
        <v>172</v>
      </c>
      <c r="K63" s="113">
        <v>66.31</v>
      </c>
    </row>
    <row r="64" spans="2:11" s="87" customFormat="1" ht="49.5" x14ac:dyDescent="0.25">
      <c r="B64" s="113" t="s">
        <v>630</v>
      </c>
      <c r="C64" s="113">
        <f>20.2+14.49</f>
        <v>34.69</v>
      </c>
      <c r="D64" s="113" t="s">
        <v>629</v>
      </c>
      <c r="E64" s="113">
        <f>17.2+27.95</f>
        <v>45.15</v>
      </c>
      <c r="F64" s="113" t="s">
        <v>603</v>
      </c>
      <c r="G64" s="113">
        <v>30.82</v>
      </c>
      <c r="H64" s="113" t="s">
        <v>627</v>
      </c>
      <c r="I64" s="113">
        <f>16.78+14.49</f>
        <v>31.270000000000003</v>
      </c>
      <c r="J64" s="113" t="s">
        <v>607</v>
      </c>
      <c r="K64" s="113">
        <v>41.55</v>
      </c>
    </row>
    <row r="65" spans="1:1024" s="87" customFormat="1" ht="33" x14ac:dyDescent="0.25">
      <c r="B65" s="113" t="s">
        <v>509</v>
      </c>
      <c r="C65" s="113">
        <v>80.77</v>
      </c>
      <c r="D65" s="113" t="s">
        <v>359</v>
      </c>
      <c r="E65" s="113">
        <v>90.6</v>
      </c>
      <c r="F65" s="113" t="s">
        <v>507</v>
      </c>
      <c r="G65" s="113">
        <v>56.02</v>
      </c>
      <c r="H65" s="113" t="s">
        <v>182</v>
      </c>
      <c r="I65" s="113">
        <v>168.22</v>
      </c>
      <c r="J65" s="113" t="s">
        <v>359</v>
      </c>
      <c r="K65" s="113">
        <v>90.6</v>
      </c>
    </row>
    <row r="66" spans="1:1024" s="87" customFormat="1" x14ac:dyDescent="0.25">
      <c r="B66" s="113" t="s">
        <v>43</v>
      </c>
      <c r="C66" s="113">
        <v>5.77</v>
      </c>
      <c r="D66" s="113" t="s">
        <v>43</v>
      </c>
      <c r="E66" s="113">
        <v>5.77</v>
      </c>
      <c r="F66" s="113" t="s">
        <v>43</v>
      </c>
      <c r="G66" s="113">
        <v>5.77</v>
      </c>
      <c r="H66" s="113"/>
      <c r="I66" s="113"/>
      <c r="J66" s="113" t="s">
        <v>43</v>
      </c>
      <c r="K66" s="113">
        <v>5.77</v>
      </c>
    </row>
    <row r="67" spans="1:1024" s="87" customFormat="1" ht="33" x14ac:dyDescent="0.25">
      <c r="B67" s="113" t="s">
        <v>47</v>
      </c>
      <c r="C67" s="113">
        <v>13.16</v>
      </c>
      <c r="D67" s="113" t="s">
        <v>174</v>
      </c>
      <c r="E67" s="113">
        <v>24.66</v>
      </c>
      <c r="F67" s="113" t="s">
        <v>441</v>
      </c>
      <c r="G67" s="113">
        <v>64.92</v>
      </c>
      <c r="H67" s="113"/>
      <c r="I67" s="113"/>
      <c r="J67" s="113" t="s">
        <v>47</v>
      </c>
      <c r="K67" s="113">
        <v>13.16</v>
      </c>
    </row>
    <row r="68" spans="1:1024" s="87" customFormat="1" ht="33" x14ac:dyDescent="0.25">
      <c r="B68" s="113" t="s">
        <v>48</v>
      </c>
      <c r="C68" s="113">
        <v>10.220000000000001</v>
      </c>
      <c r="D68" s="113" t="s">
        <v>59</v>
      </c>
      <c r="E68" s="113">
        <v>21.03</v>
      </c>
      <c r="F68" s="113" t="s">
        <v>53</v>
      </c>
      <c r="G68" s="113">
        <v>21.03</v>
      </c>
      <c r="H68" s="113" t="s">
        <v>54</v>
      </c>
      <c r="I68" s="113">
        <v>9.75</v>
      </c>
      <c r="J68" s="113" t="s">
        <v>84</v>
      </c>
      <c r="K68" s="113">
        <v>21.03</v>
      </c>
    </row>
    <row r="69" spans="1:1024" s="87" customFormat="1" x14ac:dyDescent="0.25">
      <c r="B69" s="113" t="s">
        <v>426</v>
      </c>
      <c r="C69" s="113">
        <v>14.42</v>
      </c>
      <c r="D69" s="113" t="s">
        <v>426</v>
      </c>
      <c r="E69" s="113">
        <v>25.69</v>
      </c>
      <c r="F69" s="113" t="s">
        <v>426</v>
      </c>
      <c r="G69" s="113">
        <v>14.42</v>
      </c>
      <c r="H69" s="113" t="s">
        <v>426</v>
      </c>
      <c r="I69" s="113">
        <v>14.05</v>
      </c>
      <c r="J69" s="113" t="s">
        <v>426</v>
      </c>
      <c r="K69" s="113">
        <v>25.69</v>
      </c>
    </row>
    <row r="70" spans="1:1024" s="87" customFormat="1" x14ac:dyDescent="0.25">
      <c r="B70" s="113" t="s">
        <v>51</v>
      </c>
      <c r="C70" s="113">
        <v>39.880000000000003</v>
      </c>
      <c r="D70" s="113" t="s">
        <v>45</v>
      </c>
      <c r="E70" s="113">
        <v>30.38</v>
      </c>
      <c r="F70" s="113" t="s">
        <v>51</v>
      </c>
      <c r="G70" s="113">
        <v>39.880000000000003</v>
      </c>
      <c r="H70" s="113" t="s">
        <v>45</v>
      </c>
      <c r="I70" s="113">
        <v>30.38</v>
      </c>
      <c r="J70" s="113" t="s">
        <v>51</v>
      </c>
      <c r="K70" s="113">
        <v>39.880000000000003</v>
      </c>
    </row>
    <row r="71" spans="1:1024" s="146" customFormat="1" ht="33" x14ac:dyDescent="0.25">
      <c r="B71" s="144" t="s">
        <v>313</v>
      </c>
      <c r="C71" s="145">
        <f>SUM(C72:C74)</f>
        <v>150.54</v>
      </c>
      <c r="D71" s="144" t="s">
        <v>314</v>
      </c>
      <c r="E71" s="145">
        <f>SUM(E72:E74)</f>
        <v>93.52000000000001</v>
      </c>
      <c r="F71" s="144" t="s">
        <v>315</v>
      </c>
      <c r="G71" s="145">
        <f>SUM(G72:G74)</f>
        <v>162</v>
      </c>
      <c r="H71" s="144" t="s">
        <v>316</v>
      </c>
      <c r="I71" s="145">
        <f>SUM(I72:I74)</f>
        <v>74.34</v>
      </c>
      <c r="J71" s="144" t="s">
        <v>317</v>
      </c>
      <c r="K71" s="145">
        <f>SUM(K72:K74)</f>
        <v>123.57000000000001</v>
      </c>
    </row>
    <row r="72" spans="1:1024" s="87" customFormat="1" ht="49.5" x14ac:dyDescent="0.25">
      <c r="B72" s="113" t="s">
        <v>437</v>
      </c>
      <c r="C72" s="113">
        <v>24.24</v>
      </c>
      <c r="D72" s="113" t="s">
        <v>443</v>
      </c>
      <c r="E72" s="113">
        <v>19.53</v>
      </c>
      <c r="F72" s="113" t="s">
        <v>573</v>
      </c>
      <c r="G72" s="113">
        <v>31.33</v>
      </c>
      <c r="H72" s="113" t="s">
        <v>437</v>
      </c>
      <c r="I72" s="113">
        <v>24.24</v>
      </c>
      <c r="J72" s="113" t="s">
        <v>443</v>
      </c>
      <c r="K72" s="113">
        <v>19.53</v>
      </c>
    </row>
    <row r="73" spans="1:1024" s="87" customFormat="1" ht="33" x14ac:dyDescent="0.25">
      <c r="B73" s="113" t="s">
        <v>89</v>
      </c>
      <c r="C73" s="113">
        <v>66.150000000000006</v>
      </c>
      <c r="D73" s="113" t="s">
        <v>11</v>
      </c>
      <c r="E73" s="113">
        <v>4.82</v>
      </c>
      <c r="F73" s="113" t="s">
        <v>176</v>
      </c>
      <c r="G73" s="113">
        <v>66.150000000000006</v>
      </c>
      <c r="H73" s="113" t="s">
        <v>48</v>
      </c>
      <c r="I73" s="113">
        <v>10.220000000000001</v>
      </c>
      <c r="J73" s="113" t="s">
        <v>165</v>
      </c>
      <c r="K73" s="113">
        <v>66.150000000000006</v>
      </c>
    </row>
    <row r="74" spans="1:1024" s="87" customFormat="1" x14ac:dyDescent="0.25">
      <c r="B74" s="113" t="s">
        <v>147</v>
      </c>
      <c r="C74" s="113">
        <v>60.15</v>
      </c>
      <c r="D74" s="113" t="s">
        <v>57</v>
      </c>
      <c r="E74" s="113">
        <v>69.17</v>
      </c>
      <c r="F74" s="113" t="s">
        <v>101</v>
      </c>
      <c r="G74" s="113">
        <v>64.52</v>
      </c>
      <c r="H74" s="113" t="s">
        <v>51</v>
      </c>
      <c r="I74" s="113">
        <v>39.880000000000003</v>
      </c>
      <c r="J74" s="113" t="s">
        <v>85</v>
      </c>
      <c r="K74" s="113">
        <v>37.89</v>
      </c>
    </row>
    <row r="75" spans="1:1024" x14ac:dyDescent="0.25">
      <c r="A75" s="84"/>
      <c r="B75" s="207" t="s">
        <v>302</v>
      </c>
      <c r="C75" s="208"/>
      <c r="D75" s="208"/>
      <c r="E75" s="208"/>
      <c r="F75" s="208"/>
      <c r="G75" s="208"/>
      <c r="H75" s="208"/>
      <c r="I75" s="208"/>
      <c r="J75" s="208"/>
      <c r="K75" s="209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4"/>
      <c r="LR75" s="84"/>
      <c r="LS75" s="84"/>
      <c r="LT75" s="84"/>
      <c r="LU75" s="84"/>
      <c r="LV75" s="84"/>
      <c r="LW75" s="84"/>
      <c r="LX75" s="84"/>
      <c r="LY75" s="84"/>
      <c r="LZ75" s="84"/>
      <c r="MA75" s="84"/>
      <c r="MB75" s="84"/>
      <c r="MC75" s="84"/>
      <c r="MD75" s="84"/>
      <c r="ME75" s="84"/>
      <c r="MF75" s="84"/>
      <c r="MG75" s="84"/>
      <c r="MH75" s="84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4"/>
      <c r="SD75" s="84"/>
      <c r="SE75" s="84"/>
      <c r="SF75" s="84"/>
      <c r="SG75" s="84"/>
      <c r="SH75" s="84"/>
      <c r="SI75" s="84"/>
      <c r="SJ75" s="84"/>
      <c r="SK75" s="84"/>
      <c r="SL75" s="84"/>
      <c r="SM75" s="84"/>
      <c r="SN75" s="84"/>
      <c r="SO75" s="84"/>
      <c r="SP75" s="84"/>
      <c r="SQ75" s="84"/>
      <c r="SR75" s="84"/>
      <c r="SS75" s="84"/>
      <c r="ST75" s="84"/>
      <c r="SU75" s="84"/>
      <c r="SV75" s="84"/>
      <c r="SW75" s="84"/>
      <c r="SX75" s="84"/>
      <c r="SY75" s="84"/>
      <c r="SZ75" s="84"/>
      <c r="TA75" s="84"/>
      <c r="TB75" s="84"/>
      <c r="TC75" s="84"/>
      <c r="TD75" s="84"/>
      <c r="TE75" s="84"/>
      <c r="TF75" s="84"/>
      <c r="TG75" s="84"/>
      <c r="TH75" s="84"/>
      <c r="TI75" s="84"/>
      <c r="TJ75" s="84"/>
      <c r="TK75" s="84"/>
      <c r="TL75" s="84"/>
      <c r="TM75" s="84"/>
      <c r="TN75" s="84"/>
      <c r="TO75" s="84"/>
      <c r="TP75" s="84"/>
      <c r="TQ75" s="84"/>
      <c r="TR75" s="84"/>
      <c r="TS75" s="84"/>
      <c r="TT75" s="84"/>
      <c r="TU75" s="84"/>
      <c r="TV75" s="84"/>
      <c r="TW75" s="84"/>
      <c r="TX75" s="84"/>
      <c r="TY75" s="84"/>
      <c r="TZ75" s="84"/>
      <c r="UA75" s="84"/>
      <c r="UB75" s="84"/>
      <c r="UC75" s="84"/>
      <c r="UD75" s="84"/>
      <c r="UE75" s="84"/>
      <c r="UF75" s="84"/>
      <c r="UG75" s="84"/>
      <c r="UH75" s="84"/>
      <c r="UI75" s="84"/>
      <c r="UJ75" s="84"/>
      <c r="UK75" s="84"/>
      <c r="UL75" s="84"/>
      <c r="UM75" s="84"/>
      <c r="UN75" s="84"/>
      <c r="UO75" s="84"/>
      <c r="UP75" s="84"/>
      <c r="UQ75" s="84"/>
      <c r="UR75" s="84"/>
      <c r="US75" s="84"/>
      <c r="UT75" s="84"/>
      <c r="UU75" s="84"/>
      <c r="UV75" s="84"/>
      <c r="UW75" s="84"/>
      <c r="UX75" s="84"/>
      <c r="UY75" s="84"/>
      <c r="UZ75" s="84"/>
      <c r="VA75" s="84"/>
      <c r="VB75" s="84"/>
      <c r="VC75" s="84"/>
      <c r="VD75" s="84"/>
      <c r="VE75" s="84"/>
      <c r="VF75" s="84"/>
      <c r="VG75" s="84"/>
      <c r="VH75" s="84"/>
      <c r="VI75" s="84"/>
      <c r="VJ75" s="84"/>
      <c r="VK75" s="84"/>
      <c r="VL75" s="84"/>
      <c r="VM75" s="84"/>
      <c r="VN75" s="84"/>
      <c r="VO75" s="84"/>
      <c r="VP75" s="84"/>
      <c r="VQ75" s="84"/>
      <c r="VR75" s="84"/>
      <c r="VS75" s="84"/>
      <c r="VT75" s="84"/>
      <c r="VU75" s="84"/>
      <c r="VV75" s="84"/>
      <c r="VW75" s="84"/>
      <c r="VX75" s="84"/>
      <c r="VY75" s="84"/>
      <c r="VZ75" s="84"/>
      <c r="WA75" s="84"/>
      <c r="WB75" s="84"/>
      <c r="WC75" s="84"/>
      <c r="WD75" s="84"/>
      <c r="WE75" s="84"/>
      <c r="WF75" s="84"/>
      <c r="WG75" s="84"/>
      <c r="WH75" s="84"/>
      <c r="WI75" s="84"/>
      <c r="WJ75" s="84"/>
      <c r="WK75" s="84"/>
      <c r="WL75" s="84"/>
      <c r="WM75" s="84"/>
      <c r="WN75" s="84"/>
      <c r="WO75" s="84"/>
      <c r="WP75" s="84"/>
      <c r="WQ75" s="84"/>
      <c r="WR75" s="84"/>
      <c r="WS75" s="84"/>
      <c r="WT75" s="84"/>
      <c r="WU75" s="84"/>
      <c r="WV75" s="84"/>
      <c r="WW75" s="84"/>
      <c r="WX75" s="84"/>
      <c r="WY75" s="84"/>
      <c r="WZ75" s="84"/>
      <c r="XA75" s="84"/>
      <c r="XB75" s="84"/>
      <c r="XC75" s="84"/>
      <c r="XD75" s="84"/>
      <c r="XE75" s="84"/>
      <c r="XF75" s="84"/>
      <c r="XG75" s="84"/>
      <c r="XH75" s="84"/>
      <c r="XI75" s="84"/>
      <c r="XJ75" s="84"/>
      <c r="XK75" s="84"/>
      <c r="XL75" s="84"/>
      <c r="XM75" s="84"/>
      <c r="XN75" s="84"/>
      <c r="XO75" s="84"/>
      <c r="XP75" s="84"/>
      <c r="XQ75" s="84"/>
      <c r="XR75" s="84"/>
      <c r="XS75" s="84"/>
      <c r="XT75" s="84"/>
      <c r="XU75" s="84"/>
      <c r="XV75" s="84"/>
      <c r="XW75" s="84"/>
      <c r="XX75" s="84"/>
      <c r="XY75" s="84"/>
      <c r="XZ75" s="84"/>
      <c r="YA75" s="84"/>
      <c r="YB75" s="84"/>
      <c r="YC75" s="84"/>
      <c r="YD75" s="84"/>
      <c r="YE75" s="84"/>
      <c r="YF75" s="84"/>
      <c r="YG75" s="84"/>
      <c r="YH75" s="84"/>
      <c r="YI75" s="84"/>
      <c r="YJ75" s="84"/>
      <c r="YK75" s="84"/>
      <c r="YL75" s="84"/>
      <c r="YM75" s="84"/>
      <c r="YN75" s="84"/>
      <c r="YO75" s="84"/>
      <c r="YP75" s="84"/>
      <c r="YQ75" s="84"/>
      <c r="YR75" s="84"/>
      <c r="YS75" s="84"/>
      <c r="YT75" s="84"/>
      <c r="YU75" s="84"/>
      <c r="YV75" s="84"/>
      <c r="YW75" s="84"/>
      <c r="YX75" s="84"/>
      <c r="YY75" s="84"/>
      <c r="YZ75" s="84"/>
      <c r="ZA75" s="84"/>
      <c r="ZB75" s="84"/>
      <c r="ZC75" s="84"/>
      <c r="ZD75" s="84"/>
      <c r="ZE75" s="84"/>
      <c r="ZF75" s="84"/>
      <c r="ZG75" s="84"/>
      <c r="ZH75" s="84"/>
      <c r="ZI75" s="84"/>
      <c r="ZJ75" s="84"/>
      <c r="ZK75" s="84"/>
      <c r="ZL75" s="84"/>
      <c r="ZM75" s="84"/>
      <c r="ZN75" s="84"/>
      <c r="ZO75" s="84"/>
      <c r="ZP75" s="84"/>
      <c r="ZQ75" s="84"/>
      <c r="ZR75" s="84"/>
      <c r="ZS75" s="84"/>
      <c r="ZT75" s="84"/>
      <c r="ZU75" s="84"/>
      <c r="ZV75" s="84"/>
      <c r="ZW75" s="84"/>
      <c r="ZX75" s="84"/>
      <c r="ZY75" s="84"/>
      <c r="ZZ75" s="84"/>
      <c r="AAA75" s="84"/>
      <c r="AAB75" s="84"/>
      <c r="AAC75" s="84"/>
      <c r="AAD75" s="84"/>
      <c r="AAE75" s="84"/>
      <c r="AAF75" s="84"/>
      <c r="AAG75" s="84"/>
      <c r="AAH75" s="84"/>
      <c r="AAI75" s="84"/>
      <c r="AAJ75" s="84"/>
      <c r="AAK75" s="84"/>
      <c r="AAL75" s="84"/>
      <c r="AAM75" s="84"/>
      <c r="AAN75" s="84"/>
      <c r="AAO75" s="84"/>
      <c r="AAP75" s="84"/>
      <c r="AAQ75" s="84"/>
      <c r="AAR75" s="84"/>
      <c r="AAS75" s="84"/>
      <c r="AAT75" s="84"/>
      <c r="AAU75" s="84"/>
      <c r="AAV75" s="84"/>
      <c r="AAW75" s="84"/>
      <c r="AAX75" s="84"/>
      <c r="AAY75" s="84"/>
      <c r="AAZ75" s="84"/>
      <c r="ABA75" s="84"/>
      <c r="ABB75" s="84"/>
      <c r="ABC75" s="84"/>
      <c r="ABD75" s="84"/>
      <c r="ABE75" s="84"/>
      <c r="ABF75" s="84"/>
      <c r="ABG75" s="84"/>
      <c r="ABH75" s="84"/>
      <c r="ABI75" s="84"/>
      <c r="ABJ75" s="84"/>
      <c r="ABK75" s="84"/>
      <c r="ABL75" s="84"/>
      <c r="ABM75" s="84"/>
      <c r="ABN75" s="84"/>
      <c r="ABO75" s="84"/>
      <c r="ABP75" s="84"/>
      <c r="ABQ75" s="84"/>
      <c r="ABR75" s="84"/>
      <c r="ABS75" s="84"/>
      <c r="ABT75" s="84"/>
      <c r="ABU75" s="84"/>
      <c r="ABV75" s="84"/>
      <c r="ABW75" s="84"/>
      <c r="ABX75" s="84"/>
      <c r="ABY75" s="84"/>
      <c r="ABZ75" s="84"/>
      <c r="ACA75" s="84"/>
      <c r="ACB75" s="84"/>
      <c r="ACC75" s="84"/>
      <c r="ACD75" s="84"/>
      <c r="ACE75" s="84"/>
      <c r="ACF75" s="84"/>
      <c r="ACG75" s="84"/>
      <c r="ACH75" s="84"/>
      <c r="ACI75" s="84"/>
      <c r="ACJ75" s="84"/>
      <c r="ACK75" s="84"/>
      <c r="ACL75" s="84"/>
      <c r="ACM75" s="84"/>
      <c r="ACN75" s="84"/>
      <c r="ACO75" s="84"/>
      <c r="ACP75" s="84"/>
      <c r="ACQ75" s="84"/>
      <c r="ACR75" s="84"/>
      <c r="ACS75" s="84"/>
      <c r="ACT75" s="84"/>
      <c r="ACU75" s="84"/>
      <c r="ACV75" s="84"/>
      <c r="ACW75" s="84"/>
      <c r="ACX75" s="84"/>
      <c r="ACY75" s="84"/>
      <c r="ACZ75" s="84"/>
      <c r="ADA75" s="84"/>
      <c r="ADB75" s="84"/>
      <c r="ADC75" s="84"/>
      <c r="ADD75" s="84"/>
      <c r="ADE75" s="84"/>
      <c r="ADF75" s="84"/>
      <c r="ADG75" s="84"/>
      <c r="ADH75" s="84"/>
      <c r="ADI75" s="84"/>
      <c r="ADJ75" s="84"/>
      <c r="ADK75" s="84"/>
      <c r="ADL75" s="84"/>
      <c r="ADM75" s="84"/>
      <c r="ADN75" s="84"/>
      <c r="ADO75" s="84"/>
      <c r="ADP75" s="84"/>
      <c r="ADQ75" s="84"/>
      <c r="ADR75" s="84"/>
      <c r="ADS75" s="84"/>
      <c r="ADT75" s="84"/>
      <c r="ADU75" s="84"/>
      <c r="ADV75" s="84"/>
      <c r="ADW75" s="84"/>
      <c r="ADX75" s="84"/>
      <c r="ADY75" s="84"/>
      <c r="ADZ75" s="84"/>
      <c r="AEA75" s="84"/>
      <c r="AEB75" s="84"/>
      <c r="AEC75" s="84"/>
      <c r="AED75" s="84"/>
      <c r="AEE75" s="84"/>
      <c r="AEF75" s="84"/>
      <c r="AEG75" s="84"/>
      <c r="AEH75" s="84"/>
      <c r="AEI75" s="84"/>
      <c r="AEJ75" s="84"/>
      <c r="AEK75" s="84"/>
      <c r="AEL75" s="84"/>
      <c r="AEM75" s="84"/>
      <c r="AEN75" s="84"/>
      <c r="AEO75" s="84"/>
      <c r="AEP75" s="84"/>
      <c r="AEQ75" s="84"/>
      <c r="AER75" s="84"/>
      <c r="AES75" s="84"/>
      <c r="AET75" s="84"/>
      <c r="AEU75" s="84"/>
      <c r="AEV75" s="84"/>
      <c r="AEW75" s="84"/>
      <c r="AEX75" s="84"/>
      <c r="AEY75" s="84"/>
      <c r="AEZ75" s="84"/>
      <c r="AFA75" s="84"/>
      <c r="AFB75" s="84"/>
      <c r="AFC75" s="84"/>
      <c r="AFD75" s="84"/>
      <c r="AFE75" s="84"/>
      <c r="AFF75" s="84"/>
      <c r="AFG75" s="84"/>
      <c r="AFH75" s="84"/>
      <c r="AFI75" s="84"/>
      <c r="AFJ75" s="84"/>
      <c r="AFK75" s="84"/>
      <c r="AFL75" s="84"/>
      <c r="AFM75" s="84"/>
      <c r="AFN75" s="84"/>
      <c r="AFO75" s="84"/>
      <c r="AFP75" s="84"/>
      <c r="AFQ75" s="84"/>
      <c r="AFR75" s="84"/>
      <c r="AFS75" s="84"/>
      <c r="AFT75" s="84"/>
      <c r="AFU75" s="84"/>
      <c r="AFV75" s="84"/>
      <c r="AFW75" s="84"/>
      <c r="AFX75" s="84"/>
      <c r="AFY75" s="84"/>
      <c r="AFZ75" s="84"/>
      <c r="AGA75" s="84"/>
      <c r="AGB75" s="84"/>
      <c r="AGC75" s="84"/>
      <c r="AGD75" s="84"/>
      <c r="AGE75" s="84"/>
      <c r="AGF75" s="84"/>
      <c r="AGG75" s="84"/>
      <c r="AGH75" s="84"/>
      <c r="AGI75" s="84"/>
      <c r="AGJ75" s="84"/>
      <c r="AGK75" s="84"/>
      <c r="AGL75" s="84"/>
      <c r="AGM75" s="84"/>
      <c r="AGN75" s="84"/>
      <c r="AGO75" s="84"/>
      <c r="AGP75" s="84"/>
      <c r="AGQ75" s="84"/>
      <c r="AGR75" s="84"/>
      <c r="AGS75" s="84"/>
      <c r="AGT75" s="84"/>
      <c r="AGU75" s="84"/>
      <c r="AGV75" s="84"/>
      <c r="AGW75" s="84"/>
      <c r="AGX75" s="84"/>
      <c r="AGY75" s="84"/>
      <c r="AGZ75" s="84"/>
      <c r="AHA75" s="84"/>
      <c r="AHB75" s="84"/>
      <c r="AHC75" s="84"/>
      <c r="AHD75" s="84"/>
      <c r="AHE75" s="84"/>
      <c r="AHF75" s="84"/>
      <c r="AHG75" s="84"/>
      <c r="AHH75" s="84"/>
      <c r="AHI75" s="84"/>
      <c r="AHJ75" s="84"/>
      <c r="AHK75" s="84"/>
      <c r="AHL75" s="84"/>
      <c r="AHM75" s="84"/>
      <c r="AHN75" s="84"/>
      <c r="AHO75" s="84"/>
      <c r="AHP75" s="84"/>
      <c r="AHQ75" s="84"/>
      <c r="AHR75" s="84"/>
      <c r="AHS75" s="84"/>
      <c r="AHT75" s="84"/>
      <c r="AHU75" s="84"/>
      <c r="AHV75" s="84"/>
      <c r="AHW75" s="84"/>
      <c r="AHX75" s="84"/>
      <c r="AHY75" s="84"/>
      <c r="AHZ75" s="84"/>
      <c r="AIA75" s="84"/>
      <c r="AIB75" s="84"/>
      <c r="AIC75" s="84"/>
      <c r="AID75" s="84"/>
      <c r="AIE75" s="84"/>
      <c r="AIF75" s="84"/>
      <c r="AIG75" s="84"/>
      <c r="AIH75" s="84"/>
      <c r="AII75" s="84"/>
      <c r="AIJ75" s="84"/>
      <c r="AIK75" s="84"/>
      <c r="AIL75" s="84"/>
      <c r="AIM75" s="84"/>
      <c r="AIN75" s="84"/>
      <c r="AIO75" s="84"/>
      <c r="AIP75" s="84"/>
      <c r="AIQ75" s="84"/>
      <c r="AIR75" s="84"/>
      <c r="AIS75" s="84"/>
      <c r="AIT75" s="84"/>
      <c r="AIU75" s="84"/>
      <c r="AIV75" s="84"/>
      <c r="AIW75" s="84"/>
      <c r="AIX75" s="84"/>
      <c r="AIY75" s="84"/>
      <c r="AIZ75" s="84"/>
      <c r="AJA75" s="84"/>
      <c r="AJB75" s="84"/>
      <c r="AJC75" s="84"/>
      <c r="AJD75" s="84"/>
      <c r="AJE75" s="84"/>
      <c r="AJF75" s="84"/>
      <c r="AJG75" s="84"/>
      <c r="AJH75" s="84"/>
      <c r="AJI75" s="84"/>
      <c r="AJJ75" s="84"/>
      <c r="AJK75" s="84"/>
      <c r="AJL75" s="84"/>
      <c r="AJM75" s="84"/>
      <c r="AJN75" s="84"/>
      <c r="AJO75" s="84"/>
      <c r="AJP75" s="84"/>
      <c r="AJQ75" s="84"/>
      <c r="AJR75" s="84"/>
      <c r="AJS75" s="84"/>
      <c r="AJT75" s="84"/>
      <c r="AJU75" s="84"/>
      <c r="AJV75" s="84"/>
      <c r="AJW75" s="84"/>
      <c r="AJX75" s="84"/>
      <c r="AJY75" s="84"/>
      <c r="AJZ75" s="84"/>
      <c r="AKA75" s="84"/>
      <c r="AKB75" s="84"/>
      <c r="AKC75" s="84"/>
      <c r="AKD75" s="84"/>
      <c r="AKE75" s="84"/>
      <c r="AKF75" s="84"/>
      <c r="AKG75" s="84"/>
      <c r="AKH75" s="84"/>
      <c r="AKI75" s="84"/>
      <c r="AKJ75" s="84"/>
      <c r="AKK75" s="84"/>
      <c r="AKL75" s="84"/>
      <c r="AKM75" s="84"/>
      <c r="AKN75" s="84"/>
      <c r="AKO75" s="84"/>
      <c r="AKP75" s="84"/>
      <c r="AKQ75" s="84"/>
      <c r="AKR75" s="84"/>
      <c r="AKS75" s="84"/>
      <c r="AKT75" s="84"/>
      <c r="AKU75" s="84"/>
      <c r="AKV75" s="84"/>
      <c r="AKW75" s="84"/>
      <c r="AKX75" s="84"/>
      <c r="AKY75" s="84"/>
      <c r="AKZ75" s="84"/>
      <c r="ALA75" s="84"/>
      <c r="ALB75" s="84"/>
      <c r="ALC75" s="84"/>
      <c r="ALD75" s="84"/>
      <c r="ALE75" s="84"/>
      <c r="ALF75" s="84"/>
      <c r="ALG75" s="84"/>
      <c r="ALH75" s="84"/>
      <c r="ALI75" s="84"/>
      <c r="ALJ75" s="84"/>
      <c r="ALK75" s="84"/>
      <c r="ALL75" s="84"/>
      <c r="ALM75" s="84"/>
      <c r="ALN75" s="84"/>
      <c r="ALO75" s="84"/>
      <c r="ALP75" s="84"/>
      <c r="ALQ75" s="84"/>
      <c r="ALR75" s="84"/>
      <c r="ALS75" s="84"/>
      <c r="ALT75" s="84"/>
      <c r="ALU75" s="84"/>
      <c r="ALV75" s="84"/>
      <c r="ALW75" s="84"/>
      <c r="ALX75" s="84"/>
      <c r="ALY75" s="84"/>
      <c r="ALZ75" s="84"/>
      <c r="AMA75" s="84"/>
      <c r="AMB75" s="84"/>
      <c r="AMC75" s="84"/>
      <c r="AMD75" s="84"/>
      <c r="AME75" s="84"/>
      <c r="AMF75" s="84"/>
      <c r="AMG75" s="84"/>
      <c r="AMH75" s="84"/>
      <c r="AMI75" s="84"/>
      <c r="AMJ75" s="84"/>
    </row>
    <row r="76" spans="1:1024" s="146" customFormat="1" ht="33" x14ac:dyDescent="0.25">
      <c r="B76" s="144" t="s">
        <v>318</v>
      </c>
      <c r="C76" s="145">
        <f>SUM(C77:C85)</f>
        <v>132.76000000000002</v>
      </c>
      <c r="D76" s="144" t="s">
        <v>319</v>
      </c>
      <c r="E76" s="145">
        <f>SUM(E77:E85)</f>
        <v>211.60999999999999</v>
      </c>
      <c r="F76" s="144" t="s">
        <v>320</v>
      </c>
      <c r="G76" s="145">
        <f>SUM(G77:G85)</f>
        <v>143.22</v>
      </c>
      <c r="H76" s="144" t="s">
        <v>321</v>
      </c>
      <c r="I76" s="145">
        <f>SUM(I77:I85)</f>
        <v>112.42999999999999</v>
      </c>
      <c r="J76" s="144" t="s">
        <v>322</v>
      </c>
      <c r="K76" s="145">
        <f>SUM(K77:K85)</f>
        <v>167.81</v>
      </c>
    </row>
    <row r="77" spans="1:1024" s="87" customFormat="1" x14ac:dyDescent="0.25">
      <c r="B77" s="113" t="s">
        <v>43</v>
      </c>
      <c r="C77" s="113">
        <v>11.55</v>
      </c>
      <c r="D77" s="113" t="s">
        <v>43</v>
      </c>
      <c r="E77" s="113">
        <v>11.55</v>
      </c>
      <c r="F77" s="113"/>
      <c r="G77" s="113"/>
      <c r="H77" s="113" t="s">
        <v>43</v>
      </c>
      <c r="I77" s="113">
        <v>11.55</v>
      </c>
      <c r="J77" s="113" t="s">
        <v>43</v>
      </c>
      <c r="K77" s="113">
        <v>11.55</v>
      </c>
    </row>
    <row r="78" spans="1:1024" s="87" customFormat="1" x14ac:dyDescent="0.25">
      <c r="B78" s="113" t="s">
        <v>44</v>
      </c>
      <c r="C78" s="113">
        <v>21.95</v>
      </c>
      <c r="D78" s="113"/>
      <c r="E78" s="113"/>
      <c r="F78" s="113" t="s">
        <v>44</v>
      </c>
      <c r="G78" s="113">
        <v>16.46</v>
      </c>
      <c r="H78" s="113" t="s">
        <v>44</v>
      </c>
      <c r="I78" s="113">
        <v>16.46</v>
      </c>
      <c r="J78" s="113"/>
      <c r="K78" s="113"/>
    </row>
    <row r="79" spans="1:1024" s="87" customFormat="1" x14ac:dyDescent="0.25">
      <c r="B79" s="113" t="s">
        <v>75</v>
      </c>
      <c r="C79" s="113">
        <v>15.42</v>
      </c>
      <c r="D79" s="113"/>
      <c r="E79" s="113"/>
      <c r="F79" s="113"/>
      <c r="G79" s="113"/>
      <c r="H79" s="113" t="s">
        <v>75</v>
      </c>
      <c r="I79" s="113">
        <v>15.42</v>
      </c>
      <c r="J79" s="113"/>
      <c r="K79" s="113"/>
    </row>
    <row r="80" spans="1:1024" s="87" customFormat="1" ht="66" x14ac:dyDescent="0.25">
      <c r="B80" s="113" t="s">
        <v>463</v>
      </c>
      <c r="C80" s="113">
        <v>22.03</v>
      </c>
      <c r="D80" s="113" t="s">
        <v>500</v>
      </c>
      <c r="E80" s="113">
        <v>119.95</v>
      </c>
      <c r="F80" s="113" t="s">
        <v>587</v>
      </c>
      <c r="G80" s="113">
        <v>74.17</v>
      </c>
      <c r="H80" s="113" t="s">
        <v>626</v>
      </c>
      <c r="I80" s="113">
        <v>27.6</v>
      </c>
      <c r="J80" s="113" t="s">
        <v>501</v>
      </c>
      <c r="K80" s="113">
        <v>80.77</v>
      </c>
    </row>
    <row r="81" spans="2:11" s="87" customFormat="1" x14ac:dyDescent="0.25">
      <c r="B81" s="113"/>
      <c r="C81" s="113"/>
      <c r="D81" s="113" t="s">
        <v>502</v>
      </c>
      <c r="E81" s="113">
        <v>29.3</v>
      </c>
      <c r="F81" s="113"/>
      <c r="G81" s="113"/>
      <c r="H81" s="113"/>
      <c r="I81" s="113"/>
      <c r="J81" s="113" t="s">
        <v>43</v>
      </c>
      <c r="K81" s="113">
        <v>5.77</v>
      </c>
    </row>
    <row r="82" spans="2:11" s="87" customFormat="1" ht="33" x14ac:dyDescent="0.25">
      <c r="B82" s="113"/>
      <c r="C82" s="113"/>
      <c r="D82" s="113"/>
      <c r="E82" s="113"/>
      <c r="F82" s="113"/>
      <c r="G82" s="113"/>
      <c r="H82" s="113"/>
      <c r="I82" s="113"/>
      <c r="J82" s="113" t="s">
        <v>47</v>
      </c>
      <c r="K82" s="113">
        <v>13.16</v>
      </c>
    </row>
    <row r="83" spans="2:11" s="87" customFormat="1" ht="33" x14ac:dyDescent="0.25">
      <c r="B83" s="113" t="s">
        <v>55</v>
      </c>
      <c r="C83" s="113">
        <v>10.48</v>
      </c>
      <c r="D83" s="113" t="s">
        <v>25</v>
      </c>
      <c r="E83" s="113">
        <v>8.98</v>
      </c>
      <c r="F83" s="113" t="s">
        <v>52</v>
      </c>
      <c r="G83" s="113">
        <v>4.1500000000000004</v>
      </c>
      <c r="H83" s="113" t="s">
        <v>11</v>
      </c>
      <c r="I83" s="113">
        <v>4.82</v>
      </c>
      <c r="J83" s="113" t="s">
        <v>55</v>
      </c>
      <c r="K83" s="113">
        <v>10.48</v>
      </c>
    </row>
    <row r="84" spans="2:11" s="87" customFormat="1" x14ac:dyDescent="0.25">
      <c r="B84" s="113" t="s">
        <v>426</v>
      </c>
      <c r="C84" s="113">
        <v>11.45</v>
      </c>
      <c r="D84" s="113" t="s">
        <v>426</v>
      </c>
      <c r="E84" s="113">
        <v>11.45</v>
      </c>
      <c r="F84" s="113" t="s">
        <v>426</v>
      </c>
      <c r="G84" s="113">
        <v>8.56</v>
      </c>
      <c r="H84" s="113" t="s">
        <v>426</v>
      </c>
      <c r="I84" s="113">
        <v>6.2</v>
      </c>
      <c r="J84" s="113" t="s">
        <v>426</v>
      </c>
      <c r="K84" s="113">
        <v>6.2</v>
      </c>
    </row>
    <row r="85" spans="2:11" s="87" customFormat="1" x14ac:dyDescent="0.25">
      <c r="B85" s="113" t="s">
        <v>51</v>
      </c>
      <c r="C85" s="113">
        <v>39.880000000000003</v>
      </c>
      <c r="D85" s="113" t="s">
        <v>45</v>
      </c>
      <c r="E85" s="113">
        <v>30.38</v>
      </c>
      <c r="F85" s="113" t="s">
        <v>51</v>
      </c>
      <c r="G85" s="113">
        <v>39.880000000000003</v>
      </c>
      <c r="H85" s="113" t="s">
        <v>45</v>
      </c>
      <c r="I85" s="113">
        <v>30.38</v>
      </c>
      <c r="J85" s="113" t="s">
        <v>51</v>
      </c>
      <c r="K85" s="113">
        <v>39.880000000000003</v>
      </c>
    </row>
    <row r="86" spans="2:11" s="146" customFormat="1" x14ac:dyDescent="0.25">
      <c r="B86" s="144" t="s">
        <v>323</v>
      </c>
      <c r="C86" s="145">
        <f>SUM(C87:C94)</f>
        <v>277.51000000000005</v>
      </c>
      <c r="D86" s="144" t="s">
        <v>324</v>
      </c>
      <c r="E86" s="145">
        <f>SUM(E87:E94)</f>
        <v>316.25</v>
      </c>
      <c r="F86" s="144" t="s">
        <v>325</v>
      </c>
      <c r="G86" s="145">
        <f>SUM(G87:G94)</f>
        <v>252.48</v>
      </c>
      <c r="H86" s="144" t="s">
        <v>326</v>
      </c>
      <c r="I86" s="145">
        <f>SUM(I87:I94)</f>
        <v>345.10999999999996</v>
      </c>
      <c r="J86" s="144" t="s">
        <v>327</v>
      </c>
      <c r="K86" s="145">
        <f>SUM(K87:K94)</f>
        <v>277.47000000000003</v>
      </c>
    </row>
    <row r="87" spans="2:11" s="87" customFormat="1" ht="49.5" x14ac:dyDescent="0.25">
      <c r="B87" s="113" t="s">
        <v>185</v>
      </c>
      <c r="C87" s="113">
        <v>76.47</v>
      </c>
      <c r="D87" s="113" t="s">
        <v>189</v>
      </c>
      <c r="E87" s="113">
        <v>35.04</v>
      </c>
      <c r="F87" s="113" t="s">
        <v>162</v>
      </c>
      <c r="G87" s="113">
        <v>67.92</v>
      </c>
      <c r="H87" s="113" t="s">
        <v>150</v>
      </c>
      <c r="I87" s="113">
        <v>66.58</v>
      </c>
      <c r="J87" s="113" t="s">
        <v>178</v>
      </c>
      <c r="K87" s="113">
        <v>23.51</v>
      </c>
    </row>
    <row r="88" spans="2:11" s="87" customFormat="1" ht="82.5" x14ac:dyDescent="0.25">
      <c r="B88" s="113" t="s">
        <v>627</v>
      </c>
      <c r="C88" s="113">
        <f>16.78+14.49</f>
        <v>31.270000000000003</v>
      </c>
      <c r="D88" s="113" t="s">
        <v>646</v>
      </c>
      <c r="E88" s="113">
        <f>9.63+27.95</f>
        <v>37.58</v>
      </c>
      <c r="F88" s="113" t="s">
        <v>643</v>
      </c>
      <c r="G88" s="113">
        <f>15.14+27.95</f>
        <v>43.09</v>
      </c>
      <c r="H88" s="113" t="s">
        <v>608</v>
      </c>
      <c r="I88" s="113">
        <f>20.2+27.95</f>
        <v>48.15</v>
      </c>
      <c r="J88" s="113" t="s">
        <v>647</v>
      </c>
      <c r="K88" s="113">
        <v>23.81</v>
      </c>
    </row>
    <row r="89" spans="2:11" s="87" customFormat="1" ht="33" x14ac:dyDescent="0.25">
      <c r="B89" s="113" t="s">
        <v>499</v>
      </c>
      <c r="C89" s="113">
        <v>84.64</v>
      </c>
      <c r="D89" s="113" t="s">
        <v>359</v>
      </c>
      <c r="E89" s="113">
        <v>90.6</v>
      </c>
      <c r="F89" s="113" t="s">
        <v>507</v>
      </c>
      <c r="G89" s="113">
        <v>56.02</v>
      </c>
      <c r="H89" s="113" t="s">
        <v>158</v>
      </c>
      <c r="I89" s="113">
        <v>85.62</v>
      </c>
      <c r="J89" s="113" t="s">
        <v>506</v>
      </c>
      <c r="K89" s="113">
        <v>136.56</v>
      </c>
    </row>
    <row r="90" spans="2:11" s="87" customFormat="1" x14ac:dyDescent="0.25">
      <c r="B90" s="113" t="s">
        <v>43</v>
      </c>
      <c r="C90" s="113">
        <v>5.77</v>
      </c>
      <c r="D90" s="113" t="s">
        <v>43</v>
      </c>
      <c r="E90" s="113">
        <v>5.77</v>
      </c>
      <c r="F90" s="113" t="s">
        <v>43</v>
      </c>
      <c r="G90" s="113">
        <v>5.77</v>
      </c>
      <c r="H90" s="113"/>
      <c r="I90" s="113"/>
      <c r="J90" s="113"/>
      <c r="K90" s="113"/>
    </row>
    <row r="91" spans="2:11" s="87" customFormat="1" ht="33" x14ac:dyDescent="0.25">
      <c r="B91" s="113" t="s">
        <v>177</v>
      </c>
      <c r="C91" s="113">
        <v>25.72</v>
      </c>
      <c r="D91" s="113" t="s">
        <v>448</v>
      </c>
      <c r="E91" s="113">
        <v>78.7</v>
      </c>
      <c r="F91" s="113" t="s">
        <v>174</v>
      </c>
      <c r="G91" s="113">
        <v>24.66</v>
      </c>
      <c r="H91" s="113" t="s">
        <v>441</v>
      </c>
      <c r="I91" s="113">
        <v>64.92</v>
      </c>
      <c r="J91" s="113" t="s">
        <v>153</v>
      </c>
      <c r="K91" s="113">
        <v>23.25</v>
      </c>
    </row>
    <row r="92" spans="2:11" s="87" customFormat="1" ht="33" x14ac:dyDescent="0.25">
      <c r="B92" s="113" t="s">
        <v>56</v>
      </c>
      <c r="C92" s="113">
        <v>9.2100000000000009</v>
      </c>
      <c r="D92" s="113" t="s">
        <v>58</v>
      </c>
      <c r="E92" s="113">
        <v>9.75</v>
      </c>
      <c r="F92" s="113" t="s">
        <v>48</v>
      </c>
      <c r="G92" s="113">
        <v>10.220000000000001</v>
      </c>
      <c r="H92" s="113" t="s">
        <v>59</v>
      </c>
      <c r="I92" s="113">
        <v>21.03</v>
      </c>
      <c r="J92" s="113" t="s">
        <v>510</v>
      </c>
      <c r="K92" s="113">
        <v>21.03</v>
      </c>
    </row>
    <row r="93" spans="2:11" s="87" customFormat="1" x14ac:dyDescent="0.25">
      <c r="B93" s="113" t="s">
        <v>426</v>
      </c>
      <c r="C93" s="113">
        <v>14.05</v>
      </c>
      <c r="D93" s="113" t="s">
        <v>426</v>
      </c>
      <c r="E93" s="113">
        <v>18.93</v>
      </c>
      <c r="F93" s="113" t="s">
        <v>426</v>
      </c>
      <c r="G93" s="113">
        <v>14.42</v>
      </c>
      <c r="H93" s="113" t="s">
        <v>426</v>
      </c>
      <c r="I93" s="113">
        <v>18.93</v>
      </c>
      <c r="J93" s="113" t="s">
        <v>426</v>
      </c>
      <c r="K93" s="113">
        <v>18.93</v>
      </c>
    </row>
    <row r="94" spans="2:11" s="87" customFormat="1" x14ac:dyDescent="0.25">
      <c r="B94" s="113" t="s">
        <v>45</v>
      </c>
      <c r="C94" s="113">
        <v>30.38</v>
      </c>
      <c r="D94" s="113" t="s">
        <v>51</v>
      </c>
      <c r="E94" s="113">
        <v>39.880000000000003</v>
      </c>
      <c r="F94" s="113" t="s">
        <v>45</v>
      </c>
      <c r="G94" s="113">
        <v>30.38</v>
      </c>
      <c r="H94" s="113" t="s">
        <v>51</v>
      </c>
      <c r="I94" s="113">
        <v>39.880000000000003</v>
      </c>
      <c r="J94" s="113" t="s">
        <v>45</v>
      </c>
      <c r="K94" s="113">
        <v>30.38</v>
      </c>
    </row>
    <row r="95" spans="2:11" s="146" customFormat="1" ht="33" x14ac:dyDescent="0.25">
      <c r="B95" s="144" t="s">
        <v>568</v>
      </c>
      <c r="C95" s="145">
        <f>SUM(C96:C98)</f>
        <v>100.66999999999999</v>
      </c>
      <c r="D95" s="144" t="s">
        <v>328</v>
      </c>
      <c r="E95" s="145">
        <f>SUM(E96:E98)</f>
        <v>159.56</v>
      </c>
      <c r="F95" s="144" t="s">
        <v>329</v>
      </c>
      <c r="G95" s="145">
        <f>SUM(G96:G98)</f>
        <v>88.89</v>
      </c>
      <c r="H95" s="144" t="s">
        <v>330</v>
      </c>
      <c r="I95" s="145">
        <f>SUM(I96:I98)</f>
        <v>162</v>
      </c>
      <c r="J95" s="144" t="s">
        <v>331</v>
      </c>
      <c r="K95" s="145">
        <f>SUM(K96:K98)</f>
        <v>68.27000000000001</v>
      </c>
    </row>
    <row r="96" spans="2:11" s="87" customFormat="1" ht="49.5" x14ac:dyDescent="0.25">
      <c r="B96" s="113" t="s">
        <v>573</v>
      </c>
      <c r="C96" s="113">
        <v>31.33</v>
      </c>
      <c r="D96" s="113" t="s">
        <v>437</v>
      </c>
      <c r="E96" s="113">
        <v>24.24</v>
      </c>
      <c r="F96" s="113" t="s">
        <v>443</v>
      </c>
      <c r="G96" s="113">
        <v>19.53</v>
      </c>
      <c r="H96" s="113" t="s">
        <v>573</v>
      </c>
      <c r="I96" s="113">
        <v>31.33</v>
      </c>
      <c r="J96" s="113" t="s">
        <v>437</v>
      </c>
      <c r="K96" s="113">
        <v>24.24</v>
      </c>
    </row>
    <row r="97" spans="2:11" s="87" customFormat="1" ht="33" x14ac:dyDescent="0.25">
      <c r="B97" s="113" t="s">
        <v>11</v>
      </c>
      <c r="C97" s="113">
        <v>4.82</v>
      </c>
      <c r="D97" s="113" t="s">
        <v>459</v>
      </c>
      <c r="E97" s="113">
        <v>66.150000000000006</v>
      </c>
      <c r="F97" s="113" t="s">
        <v>56</v>
      </c>
      <c r="G97" s="113">
        <v>9.2100000000000009</v>
      </c>
      <c r="H97" s="113" t="s">
        <v>176</v>
      </c>
      <c r="I97" s="113">
        <v>66.150000000000006</v>
      </c>
      <c r="J97" s="113" t="s">
        <v>52</v>
      </c>
      <c r="K97" s="113">
        <v>4.1500000000000004</v>
      </c>
    </row>
    <row r="98" spans="2:11" s="87" customFormat="1" x14ac:dyDescent="0.25">
      <c r="B98" s="113" t="s">
        <v>101</v>
      </c>
      <c r="C98" s="113">
        <v>64.52</v>
      </c>
      <c r="D98" s="113" t="s">
        <v>57</v>
      </c>
      <c r="E98" s="113">
        <v>69.17</v>
      </c>
      <c r="F98" s="113" t="s">
        <v>147</v>
      </c>
      <c r="G98" s="113">
        <v>60.15</v>
      </c>
      <c r="H98" s="113" t="s">
        <v>101</v>
      </c>
      <c r="I98" s="113">
        <v>64.52</v>
      </c>
      <c r="J98" s="113" t="s">
        <v>51</v>
      </c>
      <c r="K98" s="113">
        <v>39.880000000000003</v>
      </c>
    </row>
  </sheetData>
  <mergeCells count="5">
    <mergeCell ref="B27:K27"/>
    <mergeCell ref="B3:K3"/>
    <mergeCell ref="B2:K2"/>
    <mergeCell ref="B75:K75"/>
    <mergeCell ref="B51:K51"/>
  </mergeCells>
  <pageMargins left="0.7" right="0.7" top="0.75" bottom="0.75" header="0.3" footer="0.3"/>
  <pageSetup paperSize="9" scale="70" orientation="landscape" verticalDpi="300" r:id="rId1"/>
  <rowBreaks count="3" manualBreakCount="3">
    <brk id="26" max="16383" man="1"/>
    <brk id="50" max="16383" man="1"/>
    <brk id="7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zoomScaleNormal="100" workbookViewId="0">
      <selection activeCell="A2" sqref="A2:E2"/>
    </sheetView>
  </sheetViews>
  <sheetFormatPr defaultRowHeight="16.5" x14ac:dyDescent="0.3"/>
  <cols>
    <col min="1" max="1" width="30" style="35" customWidth="1"/>
    <col min="2" max="2" width="11.7109375" style="35" customWidth="1"/>
    <col min="3" max="3" width="11" style="35" customWidth="1"/>
    <col min="4" max="4" width="11.42578125" style="35" customWidth="1"/>
    <col min="5" max="5" width="10.7109375" style="35" customWidth="1"/>
    <col min="6" max="1025" width="8" style="35" customWidth="1"/>
    <col min="1026" max="16384" width="9.140625" style="50"/>
  </cols>
  <sheetData>
    <row r="1" spans="1:1025" x14ac:dyDescent="0.3">
      <c r="E1" s="36" t="s">
        <v>332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  <c r="IW1" s="50"/>
      <c r="IX1" s="50"/>
      <c r="IY1" s="50"/>
      <c r="IZ1" s="50"/>
      <c r="JA1" s="50"/>
      <c r="JB1" s="50"/>
      <c r="JC1" s="50"/>
      <c r="JD1" s="50"/>
      <c r="JE1" s="50"/>
      <c r="JF1" s="50"/>
      <c r="JG1" s="50"/>
      <c r="JH1" s="50"/>
      <c r="JI1" s="50"/>
      <c r="JJ1" s="50"/>
      <c r="JK1" s="50"/>
      <c r="JL1" s="50"/>
      <c r="JM1" s="50"/>
      <c r="JN1" s="50"/>
      <c r="JO1" s="50"/>
      <c r="JP1" s="50"/>
      <c r="JQ1" s="50"/>
      <c r="JR1" s="50"/>
      <c r="JS1" s="50"/>
      <c r="JT1" s="50"/>
      <c r="JU1" s="50"/>
      <c r="JV1" s="50"/>
      <c r="JW1" s="50"/>
      <c r="JX1" s="50"/>
      <c r="JY1" s="50"/>
      <c r="JZ1" s="50"/>
      <c r="KA1" s="50"/>
      <c r="KB1" s="50"/>
      <c r="KC1" s="50"/>
      <c r="KD1" s="50"/>
      <c r="KE1" s="50"/>
      <c r="KF1" s="50"/>
      <c r="KG1" s="50"/>
      <c r="KH1" s="50"/>
      <c r="KI1" s="50"/>
      <c r="KJ1" s="50"/>
      <c r="KK1" s="50"/>
      <c r="KL1" s="50"/>
      <c r="KM1" s="50"/>
      <c r="KN1" s="50"/>
      <c r="KO1" s="50"/>
      <c r="KP1" s="50"/>
      <c r="KQ1" s="50"/>
      <c r="KR1" s="50"/>
      <c r="KS1" s="50"/>
      <c r="KT1" s="50"/>
      <c r="KU1" s="50"/>
      <c r="KV1" s="50"/>
      <c r="KW1" s="50"/>
      <c r="KX1" s="50"/>
      <c r="KY1" s="50"/>
      <c r="KZ1" s="50"/>
      <c r="LA1" s="50"/>
      <c r="LB1" s="50"/>
      <c r="LC1" s="50"/>
      <c r="LD1" s="50"/>
      <c r="LE1" s="50"/>
      <c r="LF1" s="50"/>
      <c r="LG1" s="50"/>
      <c r="LH1" s="50"/>
      <c r="LI1" s="50"/>
      <c r="LJ1" s="50"/>
      <c r="LK1" s="50"/>
      <c r="LL1" s="50"/>
      <c r="LM1" s="50"/>
      <c r="LN1" s="50"/>
      <c r="LO1" s="50"/>
      <c r="LP1" s="50"/>
      <c r="LQ1" s="50"/>
      <c r="LR1" s="50"/>
      <c r="LS1" s="50"/>
      <c r="LT1" s="50"/>
      <c r="LU1" s="50"/>
      <c r="LV1" s="50"/>
      <c r="LW1" s="50"/>
      <c r="LX1" s="50"/>
      <c r="LY1" s="50"/>
      <c r="LZ1" s="50"/>
      <c r="MA1" s="50"/>
      <c r="MB1" s="50"/>
      <c r="MC1" s="50"/>
      <c r="MD1" s="50"/>
      <c r="ME1" s="50"/>
      <c r="MF1" s="50"/>
      <c r="MG1" s="50"/>
      <c r="MH1" s="50"/>
      <c r="MI1" s="50"/>
      <c r="MJ1" s="50"/>
      <c r="MK1" s="50"/>
      <c r="ML1" s="50"/>
      <c r="MM1" s="50"/>
      <c r="MN1" s="50"/>
      <c r="MO1" s="50"/>
      <c r="MP1" s="50"/>
      <c r="MQ1" s="50"/>
      <c r="MR1" s="50"/>
      <c r="MS1" s="50"/>
      <c r="MT1" s="50"/>
      <c r="MU1" s="50"/>
      <c r="MV1" s="50"/>
      <c r="MW1" s="50"/>
      <c r="MX1" s="50"/>
      <c r="MY1" s="50"/>
      <c r="MZ1" s="50"/>
      <c r="NA1" s="50"/>
      <c r="NB1" s="50"/>
      <c r="NC1" s="50"/>
      <c r="ND1" s="50"/>
      <c r="NE1" s="50"/>
      <c r="NF1" s="50"/>
      <c r="NG1" s="50"/>
      <c r="NH1" s="50"/>
      <c r="NI1" s="50"/>
      <c r="NJ1" s="50"/>
      <c r="NK1" s="50"/>
      <c r="NL1" s="50"/>
      <c r="NM1" s="50"/>
      <c r="NN1" s="50"/>
      <c r="NO1" s="50"/>
      <c r="NP1" s="50"/>
      <c r="NQ1" s="50"/>
      <c r="NR1" s="50"/>
      <c r="NS1" s="50"/>
      <c r="NT1" s="50"/>
      <c r="NU1" s="50"/>
      <c r="NV1" s="50"/>
      <c r="NW1" s="50"/>
      <c r="NX1" s="50"/>
      <c r="NY1" s="50"/>
      <c r="NZ1" s="50"/>
      <c r="OA1" s="50"/>
      <c r="OB1" s="50"/>
      <c r="OC1" s="50"/>
      <c r="OD1" s="50"/>
      <c r="OE1" s="50"/>
      <c r="OF1" s="50"/>
      <c r="OG1" s="50"/>
      <c r="OH1" s="50"/>
      <c r="OI1" s="50"/>
      <c r="OJ1" s="50"/>
      <c r="OK1" s="50"/>
      <c r="OL1" s="50"/>
      <c r="OM1" s="50"/>
      <c r="ON1" s="50"/>
      <c r="OO1" s="50"/>
      <c r="OP1" s="50"/>
      <c r="OQ1" s="50"/>
      <c r="OR1" s="50"/>
      <c r="OS1" s="50"/>
      <c r="OT1" s="50"/>
      <c r="OU1" s="50"/>
      <c r="OV1" s="50"/>
      <c r="OW1" s="50"/>
      <c r="OX1" s="50"/>
      <c r="OY1" s="50"/>
      <c r="OZ1" s="50"/>
      <c r="PA1" s="50"/>
      <c r="PB1" s="50"/>
      <c r="PC1" s="50"/>
      <c r="PD1" s="50"/>
      <c r="PE1" s="50"/>
      <c r="PF1" s="50"/>
      <c r="PG1" s="50"/>
      <c r="PH1" s="50"/>
      <c r="PI1" s="50"/>
      <c r="PJ1" s="50"/>
      <c r="PK1" s="50"/>
      <c r="PL1" s="50"/>
      <c r="PM1" s="50"/>
      <c r="PN1" s="50"/>
      <c r="PO1" s="50"/>
      <c r="PP1" s="50"/>
      <c r="PQ1" s="50"/>
      <c r="PR1" s="50"/>
      <c r="PS1" s="50"/>
      <c r="PT1" s="50"/>
      <c r="PU1" s="50"/>
      <c r="PV1" s="50"/>
      <c r="PW1" s="50"/>
      <c r="PX1" s="50"/>
      <c r="PY1" s="50"/>
      <c r="PZ1" s="50"/>
      <c r="QA1" s="50"/>
      <c r="QB1" s="50"/>
      <c r="QC1" s="50"/>
      <c r="QD1" s="50"/>
      <c r="QE1" s="50"/>
      <c r="QF1" s="50"/>
      <c r="QG1" s="50"/>
      <c r="QH1" s="50"/>
      <c r="QI1" s="50"/>
      <c r="QJ1" s="50"/>
      <c r="QK1" s="50"/>
      <c r="QL1" s="50"/>
      <c r="QM1" s="50"/>
      <c r="QN1" s="50"/>
      <c r="QO1" s="50"/>
      <c r="QP1" s="50"/>
      <c r="QQ1" s="50"/>
      <c r="QR1" s="50"/>
      <c r="QS1" s="50"/>
      <c r="QT1" s="50"/>
      <c r="QU1" s="50"/>
      <c r="QV1" s="50"/>
      <c r="QW1" s="50"/>
      <c r="QX1" s="50"/>
      <c r="QY1" s="50"/>
      <c r="QZ1" s="50"/>
      <c r="RA1" s="50"/>
      <c r="RB1" s="50"/>
      <c r="RC1" s="50"/>
      <c r="RD1" s="50"/>
      <c r="RE1" s="50"/>
      <c r="RF1" s="50"/>
      <c r="RG1" s="50"/>
      <c r="RH1" s="50"/>
      <c r="RI1" s="50"/>
      <c r="RJ1" s="50"/>
      <c r="RK1" s="50"/>
      <c r="RL1" s="50"/>
      <c r="RM1" s="50"/>
      <c r="RN1" s="50"/>
      <c r="RO1" s="50"/>
      <c r="RP1" s="50"/>
      <c r="RQ1" s="50"/>
      <c r="RR1" s="50"/>
      <c r="RS1" s="50"/>
      <c r="RT1" s="50"/>
      <c r="RU1" s="50"/>
      <c r="RV1" s="50"/>
      <c r="RW1" s="50"/>
      <c r="RX1" s="50"/>
      <c r="RY1" s="50"/>
      <c r="RZ1" s="50"/>
      <c r="SA1" s="50"/>
      <c r="SB1" s="50"/>
      <c r="SC1" s="50"/>
      <c r="SD1" s="50"/>
      <c r="SE1" s="50"/>
      <c r="SF1" s="50"/>
      <c r="SG1" s="50"/>
      <c r="SH1" s="50"/>
      <c r="SI1" s="50"/>
      <c r="SJ1" s="50"/>
      <c r="SK1" s="50"/>
      <c r="SL1" s="50"/>
      <c r="SM1" s="50"/>
      <c r="SN1" s="50"/>
      <c r="SO1" s="50"/>
      <c r="SP1" s="50"/>
      <c r="SQ1" s="50"/>
      <c r="SR1" s="50"/>
      <c r="SS1" s="50"/>
      <c r="ST1" s="50"/>
      <c r="SU1" s="50"/>
      <c r="SV1" s="50"/>
      <c r="SW1" s="50"/>
      <c r="SX1" s="50"/>
      <c r="SY1" s="50"/>
      <c r="SZ1" s="50"/>
      <c r="TA1" s="50"/>
      <c r="TB1" s="50"/>
      <c r="TC1" s="50"/>
      <c r="TD1" s="50"/>
      <c r="TE1" s="50"/>
      <c r="TF1" s="50"/>
      <c r="TG1" s="50"/>
      <c r="TH1" s="50"/>
      <c r="TI1" s="50"/>
      <c r="TJ1" s="50"/>
      <c r="TK1" s="50"/>
      <c r="TL1" s="50"/>
      <c r="TM1" s="50"/>
      <c r="TN1" s="50"/>
      <c r="TO1" s="50"/>
      <c r="TP1" s="50"/>
      <c r="TQ1" s="50"/>
      <c r="TR1" s="50"/>
      <c r="TS1" s="50"/>
      <c r="TT1" s="50"/>
      <c r="TU1" s="50"/>
      <c r="TV1" s="50"/>
      <c r="TW1" s="50"/>
      <c r="TX1" s="50"/>
      <c r="TY1" s="50"/>
      <c r="TZ1" s="50"/>
      <c r="UA1" s="50"/>
      <c r="UB1" s="50"/>
      <c r="UC1" s="50"/>
      <c r="UD1" s="50"/>
      <c r="UE1" s="50"/>
      <c r="UF1" s="50"/>
      <c r="UG1" s="50"/>
      <c r="UH1" s="50"/>
      <c r="UI1" s="50"/>
      <c r="UJ1" s="50"/>
      <c r="UK1" s="50"/>
      <c r="UL1" s="50"/>
      <c r="UM1" s="50"/>
      <c r="UN1" s="50"/>
      <c r="UO1" s="50"/>
      <c r="UP1" s="50"/>
      <c r="UQ1" s="50"/>
      <c r="UR1" s="50"/>
      <c r="US1" s="50"/>
      <c r="UT1" s="50"/>
      <c r="UU1" s="50"/>
      <c r="UV1" s="50"/>
      <c r="UW1" s="50"/>
      <c r="UX1" s="50"/>
      <c r="UY1" s="50"/>
      <c r="UZ1" s="50"/>
      <c r="VA1" s="50"/>
      <c r="VB1" s="50"/>
      <c r="VC1" s="50"/>
      <c r="VD1" s="50"/>
      <c r="VE1" s="50"/>
      <c r="VF1" s="50"/>
      <c r="VG1" s="50"/>
      <c r="VH1" s="50"/>
      <c r="VI1" s="50"/>
      <c r="VJ1" s="50"/>
      <c r="VK1" s="50"/>
      <c r="VL1" s="50"/>
      <c r="VM1" s="50"/>
      <c r="VN1" s="50"/>
      <c r="VO1" s="50"/>
      <c r="VP1" s="50"/>
      <c r="VQ1" s="50"/>
      <c r="VR1" s="50"/>
      <c r="VS1" s="50"/>
      <c r="VT1" s="50"/>
      <c r="VU1" s="50"/>
      <c r="VV1" s="50"/>
      <c r="VW1" s="50"/>
      <c r="VX1" s="50"/>
      <c r="VY1" s="50"/>
      <c r="VZ1" s="50"/>
      <c r="WA1" s="50"/>
      <c r="WB1" s="50"/>
      <c r="WC1" s="50"/>
      <c r="WD1" s="50"/>
      <c r="WE1" s="50"/>
      <c r="WF1" s="50"/>
      <c r="WG1" s="50"/>
      <c r="WH1" s="50"/>
      <c r="WI1" s="50"/>
      <c r="WJ1" s="50"/>
      <c r="WK1" s="50"/>
      <c r="WL1" s="50"/>
      <c r="WM1" s="50"/>
      <c r="WN1" s="50"/>
      <c r="WO1" s="50"/>
      <c r="WP1" s="50"/>
      <c r="WQ1" s="50"/>
      <c r="WR1" s="50"/>
      <c r="WS1" s="50"/>
      <c r="WT1" s="50"/>
      <c r="WU1" s="50"/>
      <c r="WV1" s="50"/>
      <c r="WW1" s="50"/>
      <c r="WX1" s="50"/>
      <c r="WY1" s="50"/>
      <c r="WZ1" s="50"/>
      <c r="XA1" s="50"/>
      <c r="XB1" s="50"/>
      <c r="XC1" s="50"/>
      <c r="XD1" s="50"/>
      <c r="XE1" s="50"/>
      <c r="XF1" s="50"/>
      <c r="XG1" s="50"/>
      <c r="XH1" s="50"/>
      <c r="XI1" s="50"/>
      <c r="XJ1" s="50"/>
      <c r="XK1" s="50"/>
      <c r="XL1" s="50"/>
      <c r="XM1" s="50"/>
      <c r="XN1" s="50"/>
      <c r="XO1" s="50"/>
      <c r="XP1" s="50"/>
      <c r="XQ1" s="50"/>
      <c r="XR1" s="50"/>
      <c r="XS1" s="50"/>
      <c r="XT1" s="50"/>
      <c r="XU1" s="50"/>
      <c r="XV1" s="50"/>
      <c r="XW1" s="50"/>
      <c r="XX1" s="50"/>
      <c r="XY1" s="50"/>
      <c r="XZ1" s="50"/>
      <c r="YA1" s="50"/>
      <c r="YB1" s="50"/>
      <c r="YC1" s="50"/>
      <c r="YD1" s="50"/>
      <c r="YE1" s="50"/>
      <c r="YF1" s="50"/>
      <c r="YG1" s="50"/>
      <c r="YH1" s="50"/>
      <c r="YI1" s="50"/>
      <c r="YJ1" s="50"/>
      <c r="YK1" s="50"/>
      <c r="YL1" s="50"/>
      <c r="YM1" s="50"/>
      <c r="YN1" s="50"/>
      <c r="YO1" s="50"/>
      <c r="YP1" s="50"/>
      <c r="YQ1" s="50"/>
      <c r="YR1" s="50"/>
      <c r="YS1" s="50"/>
      <c r="YT1" s="50"/>
      <c r="YU1" s="50"/>
      <c r="YV1" s="50"/>
      <c r="YW1" s="50"/>
      <c r="YX1" s="50"/>
      <c r="YY1" s="50"/>
      <c r="YZ1" s="50"/>
      <c r="ZA1" s="50"/>
      <c r="ZB1" s="50"/>
      <c r="ZC1" s="50"/>
      <c r="ZD1" s="50"/>
      <c r="ZE1" s="50"/>
      <c r="ZF1" s="50"/>
      <c r="ZG1" s="50"/>
      <c r="ZH1" s="50"/>
      <c r="ZI1" s="50"/>
      <c r="ZJ1" s="50"/>
      <c r="ZK1" s="50"/>
      <c r="ZL1" s="50"/>
      <c r="ZM1" s="50"/>
      <c r="ZN1" s="50"/>
      <c r="ZO1" s="50"/>
      <c r="ZP1" s="50"/>
      <c r="ZQ1" s="50"/>
      <c r="ZR1" s="50"/>
      <c r="ZS1" s="50"/>
      <c r="ZT1" s="50"/>
      <c r="ZU1" s="50"/>
      <c r="ZV1" s="50"/>
      <c r="ZW1" s="50"/>
      <c r="ZX1" s="50"/>
      <c r="ZY1" s="50"/>
      <c r="ZZ1" s="50"/>
      <c r="AAA1" s="50"/>
      <c r="AAB1" s="50"/>
      <c r="AAC1" s="50"/>
      <c r="AAD1" s="50"/>
      <c r="AAE1" s="50"/>
      <c r="AAF1" s="50"/>
      <c r="AAG1" s="50"/>
      <c r="AAH1" s="50"/>
      <c r="AAI1" s="50"/>
      <c r="AAJ1" s="50"/>
      <c r="AAK1" s="50"/>
      <c r="AAL1" s="50"/>
      <c r="AAM1" s="50"/>
      <c r="AAN1" s="50"/>
      <c r="AAO1" s="50"/>
      <c r="AAP1" s="50"/>
      <c r="AAQ1" s="50"/>
      <c r="AAR1" s="50"/>
      <c r="AAS1" s="50"/>
      <c r="AAT1" s="50"/>
      <c r="AAU1" s="50"/>
      <c r="AAV1" s="50"/>
      <c r="AAW1" s="50"/>
      <c r="AAX1" s="50"/>
      <c r="AAY1" s="50"/>
      <c r="AAZ1" s="50"/>
      <c r="ABA1" s="50"/>
      <c r="ABB1" s="50"/>
      <c r="ABC1" s="50"/>
      <c r="ABD1" s="50"/>
      <c r="ABE1" s="50"/>
      <c r="ABF1" s="50"/>
      <c r="ABG1" s="50"/>
      <c r="ABH1" s="50"/>
      <c r="ABI1" s="50"/>
      <c r="ABJ1" s="50"/>
      <c r="ABK1" s="50"/>
      <c r="ABL1" s="50"/>
      <c r="ABM1" s="50"/>
      <c r="ABN1" s="50"/>
      <c r="ABO1" s="50"/>
      <c r="ABP1" s="50"/>
      <c r="ABQ1" s="50"/>
      <c r="ABR1" s="50"/>
      <c r="ABS1" s="50"/>
      <c r="ABT1" s="50"/>
      <c r="ABU1" s="50"/>
      <c r="ABV1" s="50"/>
      <c r="ABW1" s="50"/>
      <c r="ABX1" s="50"/>
      <c r="ABY1" s="50"/>
      <c r="ABZ1" s="50"/>
      <c r="ACA1" s="50"/>
      <c r="ACB1" s="50"/>
      <c r="ACC1" s="50"/>
      <c r="ACD1" s="50"/>
      <c r="ACE1" s="50"/>
      <c r="ACF1" s="50"/>
      <c r="ACG1" s="50"/>
      <c r="ACH1" s="50"/>
      <c r="ACI1" s="50"/>
      <c r="ACJ1" s="50"/>
      <c r="ACK1" s="50"/>
      <c r="ACL1" s="50"/>
      <c r="ACM1" s="50"/>
      <c r="ACN1" s="50"/>
      <c r="ACO1" s="50"/>
      <c r="ACP1" s="50"/>
      <c r="ACQ1" s="50"/>
      <c r="ACR1" s="50"/>
      <c r="ACS1" s="50"/>
      <c r="ACT1" s="50"/>
      <c r="ACU1" s="50"/>
      <c r="ACV1" s="50"/>
      <c r="ACW1" s="50"/>
      <c r="ACX1" s="50"/>
      <c r="ACY1" s="50"/>
      <c r="ACZ1" s="50"/>
      <c r="ADA1" s="50"/>
      <c r="ADB1" s="50"/>
      <c r="ADC1" s="50"/>
      <c r="ADD1" s="50"/>
      <c r="ADE1" s="50"/>
      <c r="ADF1" s="50"/>
      <c r="ADG1" s="50"/>
      <c r="ADH1" s="50"/>
      <c r="ADI1" s="50"/>
      <c r="ADJ1" s="50"/>
      <c r="ADK1" s="50"/>
      <c r="ADL1" s="50"/>
      <c r="ADM1" s="50"/>
      <c r="ADN1" s="50"/>
      <c r="ADO1" s="50"/>
      <c r="ADP1" s="50"/>
      <c r="ADQ1" s="50"/>
      <c r="ADR1" s="50"/>
      <c r="ADS1" s="50"/>
      <c r="ADT1" s="50"/>
      <c r="ADU1" s="50"/>
      <c r="ADV1" s="50"/>
      <c r="ADW1" s="50"/>
      <c r="ADX1" s="50"/>
      <c r="ADY1" s="50"/>
      <c r="ADZ1" s="50"/>
      <c r="AEA1" s="50"/>
      <c r="AEB1" s="50"/>
      <c r="AEC1" s="50"/>
      <c r="AED1" s="50"/>
      <c r="AEE1" s="50"/>
      <c r="AEF1" s="50"/>
      <c r="AEG1" s="50"/>
      <c r="AEH1" s="50"/>
      <c r="AEI1" s="50"/>
      <c r="AEJ1" s="50"/>
      <c r="AEK1" s="50"/>
      <c r="AEL1" s="50"/>
      <c r="AEM1" s="50"/>
      <c r="AEN1" s="50"/>
      <c r="AEO1" s="50"/>
      <c r="AEP1" s="50"/>
      <c r="AEQ1" s="50"/>
      <c r="AER1" s="50"/>
      <c r="AES1" s="50"/>
      <c r="AET1" s="50"/>
      <c r="AEU1" s="50"/>
      <c r="AEV1" s="50"/>
      <c r="AEW1" s="50"/>
      <c r="AEX1" s="50"/>
      <c r="AEY1" s="50"/>
      <c r="AEZ1" s="50"/>
      <c r="AFA1" s="50"/>
      <c r="AFB1" s="50"/>
      <c r="AFC1" s="50"/>
      <c r="AFD1" s="50"/>
      <c r="AFE1" s="50"/>
      <c r="AFF1" s="50"/>
      <c r="AFG1" s="50"/>
      <c r="AFH1" s="50"/>
      <c r="AFI1" s="50"/>
      <c r="AFJ1" s="50"/>
      <c r="AFK1" s="50"/>
      <c r="AFL1" s="50"/>
      <c r="AFM1" s="50"/>
      <c r="AFN1" s="50"/>
      <c r="AFO1" s="50"/>
      <c r="AFP1" s="50"/>
      <c r="AFQ1" s="50"/>
      <c r="AFR1" s="50"/>
      <c r="AFS1" s="50"/>
      <c r="AFT1" s="50"/>
      <c r="AFU1" s="50"/>
      <c r="AFV1" s="50"/>
      <c r="AFW1" s="50"/>
      <c r="AFX1" s="50"/>
      <c r="AFY1" s="50"/>
      <c r="AFZ1" s="50"/>
      <c r="AGA1" s="50"/>
      <c r="AGB1" s="50"/>
      <c r="AGC1" s="50"/>
      <c r="AGD1" s="50"/>
      <c r="AGE1" s="50"/>
      <c r="AGF1" s="50"/>
      <c r="AGG1" s="50"/>
      <c r="AGH1" s="50"/>
      <c r="AGI1" s="50"/>
      <c r="AGJ1" s="50"/>
      <c r="AGK1" s="50"/>
      <c r="AGL1" s="50"/>
      <c r="AGM1" s="50"/>
      <c r="AGN1" s="50"/>
      <c r="AGO1" s="50"/>
      <c r="AGP1" s="50"/>
      <c r="AGQ1" s="50"/>
      <c r="AGR1" s="50"/>
      <c r="AGS1" s="50"/>
      <c r="AGT1" s="50"/>
      <c r="AGU1" s="50"/>
      <c r="AGV1" s="50"/>
      <c r="AGW1" s="50"/>
      <c r="AGX1" s="50"/>
      <c r="AGY1" s="50"/>
      <c r="AGZ1" s="50"/>
      <c r="AHA1" s="50"/>
      <c r="AHB1" s="50"/>
      <c r="AHC1" s="50"/>
      <c r="AHD1" s="50"/>
      <c r="AHE1" s="50"/>
      <c r="AHF1" s="50"/>
      <c r="AHG1" s="50"/>
      <c r="AHH1" s="50"/>
      <c r="AHI1" s="50"/>
      <c r="AHJ1" s="50"/>
      <c r="AHK1" s="50"/>
      <c r="AHL1" s="50"/>
      <c r="AHM1" s="50"/>
      <c r="AHN1" s="50"/>
      <c r="AHO1" s="50"/>
      <c r="AHP1" s="50"/>
      <c r="AHQ1" s="50"/>
      <c r="AHR1" s="50"/>
      <c r="AHS1" s="50"/>
      <c r="AHT1" s="50"/>
      <c r="AHU1" s="50"/>
      <c r="AHV1" s="50"/>
      <c r="AHW1" s="50"/>
      <c r="AHX1" s="50"/>
      <c r="AHY1" s="50"/>
      <c r="AHZ1" s="50"/>
      <c r="AIA1" s="50"/>
      <c r="AIB1" s="50"/>
      <c r="AIC1" s="50"/>
      <c r="AID1" s="50"/>
      <c r="AIE1" s="50"/>
      <c r="AIF1" s="50"/>
      <c r="AIG1" s="50"/>
      <c r="AIH1" s="50"/>
      <c r="AII1" s="50"/>
      <c r="AIJ1" s="50"/>
      <c r="AIK1" s="50"/>
      <c r="AIL1" s="50"/>
      <c r="AIM1" s="50"/>
      <c r="AIN1" s="50"/>
      <c r="AIO1" s="50"/>
      <c r="AIP1" s="50"/>
      <c r="AIQ1" s="50"/>
      <c r="AIR1" s="50"/>
      <c r="AIS1" s="50"/>
      <c r="AIT1" s="50"/>
      <c r="AIU1" s="50"/>
      <c r="AIV1" s="50"/>
      <c r="AIW1" s="50"/>
      <c r="AIX1" s="50"/>
      <c r="AIY1" s="50"/>
      <c r="AIZ1" s="50"/>
      <c r="AJA1" s="50"/>
      <c r="AJB1" s="50"/>
      <c r="AJC1" s="50"/>
      <c r="AJD1" s="50"/>
      <c r="AJE1" s="50"/>
      <c r="AJF1" s="50"/>
      <c r="AJG1" s="50"/>
      <c r="AJH1" s="50"/>
      <c r="AJI1" s="50"/>
      <c r="AJJ1" s="50"/>
      <c r="AJK1" s="50"/>
      <c r="AJL1" s="50"/>
      <c r="AJM1" s="50"/>
      <c r="AJN1" s="50"/>
      <c r="AJO1" s="50"/>
      <c r="AJP1" s="50"/>
      <c r="AJQ1" s="50"/>
      <c r="AJR1" s="50"/>
      <c r="AJS1" s="50"/>
      <c r="AJT1" s="50"/>
      <c r="AJU1" s="50"/>
      <c r="AJV1" s="50"/>
      <c r="AJW1" s="50"/>
      <c r="AJX1" s="50"/>
      <c r="AJY1" s="50"/>
      <c r="AJZ1" s="50"/>
      <c r="AKA1" s="50"/>
      <c r="AKB1" s="50"/>
      <c r="AKC1" s="50"/>
      <c r="AKD1" s="50"/>
      <c r="AKE1" s="50"/>
      <c r="AKF1" s="50"/>
      <c r="AKG1" s="50"/>
      <c r="AKH1" s="50"/>
      <c r="AKI1" s="50"/>
      <c r="AKJ1" s="50"/>
      <c r="AKK1" s="50"/>
      <c r="AKL1" s="50"/>
      <c r="AKM1" s="50"/>
      <c r="AKN1" s="50"/>
      <c r="AKO1" s="50"/>
      <c r="AKP1" s="50"/>
      <c r="AKQ1" s="50"/>
      <c r="AKR1" s="50"/>
      <c r="AKS1" s="50"/>
      <c r="AKT1" s="50"/>
      <c r="AKU1" s="50"/>
      <c r="AKV1" s="50"/>
      <c r="AKW1" s="50"/>
      <c r="AKX1" s="50"/>
      <c r="AKY1" s="50"/>
      <c r="AKZ1" s="50"/>
      <c r="ALA1" s="50"/>
      <c r="ALB1" s="50"/>
      <c r="ALC1" s="50"/>
      <c r="ALD1" s="50"/>
      <c r="ALE1" s="50"/>
      <c r="ALF1" s="50"/>
      <c r="ALG1" s="50"/>
      <c r="ALH1" s="50"/>
      <c r="ALI1" s="50"/>
      <c r="ALJ1" s="50"/>
      <c r="ALK1" s="50"/>
      <c r="ALL1" s="50"/>
      <c r="ALM1" s="50"/>
      <c r="ALN1" s="50"/>
      <c r="ALO1" s="50"/>
      <c r="ALP1" s="50"/>
      <c r="ALQ1" s="50"/>
      <c r="ALR1" s="50"/>
      <c r="ALS1" s="50"/>
      <c r="ALT1" s="50"/>
      <c r="ALU1" s="50"/>
      <c r="ALV1" s="50"/>
      <c r="ALW1" s="50"/>
      <c r="ALX1" s="50"/>
      <c r="ALY1" s="50"/>
      <c r="ALZ1" s="50"/>
      <c r="AMA1" s="50"/>
      <c r="AMB1" s="50"/>
      <c r="AMC1" s="50"/>
      <c r="AMD1" s="50"/>
      <c r="AME1" s="50"/>
      <c r="AMF1" s="50"/>
      <c r="AMG1" s="50"/>
      <c r="AMH1" s="50"/>
      <c r="AMI1" s="50"/>
      <c r="AMJ1" s="50"/>
      <c r="AMK1" s="50"/>
    </row>
    <row r="2" spans="1:1025" ht="55.5" customHeight="1" x14ac:dyDescent="0.25">
      <c r="A2" s="210" t="s">
        <v>655</v>
      </c>
      <c r="B2" s="210"/>
      <c r="C2" s="210"/>
      <c r="D2" s="210"/>
      <c r="E2" s="210"/>
      <c r="F2" s="37"/>
      <c r="G2" s="37"/>
      <c r="H2" s="37"/>
      <c r="I2" s="37"/>
      <c r="J2" s="37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0"/>
      <c r="JF2" s="50"/>
      <c r="JG2" s="50"/>
      <c r="JH2" s="50"/>
      <c r="JI2" s="50"/>
      <c r="JJ2" s="50"/>
      <c r="JK2" s="50"/>
      <c r="JL2" s="50"/>
      <c r="JM2" s="50"/>
      <c r="JN2" s="50"/>
      <c r="JO2" s="50"/>
      <c r="JP2" s="50"/>
      <c r="JQ2" s="50"/>
      <c r="JR2" s="50"/>
      <c r="JS2" s="50"/>
      <c r="JT2" s="50"/>
      <c r="JU2" s="50"/>
      <c r="JV2" s="50"/>
      <c r="JW2" s="50"/>
      <c r="JX2" s="50"/>
      <c r="JY2" s="50"/>
      <c r="JZ2" s="50"/>
      <c r="KA2" s="50"/>
      <c r="KB2" s="50"/>
      <c r="KC2" s="50"/>
      <c r="KD2" s="50"/>
      <c r="KE2" s="50"/>
      <c r="KF2" s="50"/>
      <c r="KG2" s="50"/>
      <c r="KH2" s="50"/>
      <c r="KI2" s="50"/>
      <c r="KJ2" s="50"/>
      <c r="KK2" s="50"/>
      <c r="KL2" s="50"/>
      <c r="KM2" s="50"/>
      <c r="KN2" s="50"/>
      <c r="KO2" s="50"/>
      <c r="KP2" s="50"/>
      <c r="KQ2" s="50"/>
      <c r="KR2" s="50"/>
      <c r="KS2" s="50"/>
      <c r="KT2" s="50"/>
      <c r="KU2" s="50"/>
      <c r="KV2" s="50"/>
      <c r="KW2" s="50"/>
      <c r="KX2" s="50"/>
      <c r="KY2" s="50"/>
      <c r="KZ2" s="50"/>
      <c r="LA2" s="50"/>
      <c r="LB2" s="50"/>
      <c r="LC2" s="50"/>
      <c r="LD2" s="50"/>
      <c r="LE2" s="50"/>
      <c r="LF2" s="50"/>
      <c r="LG2" s="50"/>
      <c r="LH2" s="50"/>
      <c r="LI2" s="50"/>
      <c r="LJ2" s="50"/>
      <c r="LK2" s="50"/>
      <c r="LL2" s="50"/>
      <c r="LM2" s="50"/>
      <c r="LN2" s="50"/>
      <c r="LO2" s="50"/>
      <c r="LP2" s="50"/>
      <c r="LQ2" s="50"/>
      <c r="LR2" s="50"/>
      <c r="LS2" s="50"/>
      <c r="LT2" s="50"/>
      <c r="LU2" s="50"/>
      <c r="LV2" s="50"/>
      <c r="LW2" s="50"/>
      <c r="LX2" s="50"/>
      <c r="LY2" s="50"/>
      <c r="LZ2" s="50"/>
      <c r="MA2" s="50"/>
      <c r="MB2" s="50"/>
      <c r="MC2" s="50"/>
      <c r="MD2" s="50"/>
      <c r="ME2" s="50"/>
      <c r="MF2" s="50"/>
      <c r="MG2" s="50"/>
      <c r="MH2" s="50"/>
      <c r="MI2" s="50"/>
      <c r="MJ2" s="50"/>
      <c r="MK2" s="50"/>
      <c r="ML2" s="50"/>
      <c r="MM2" s="50"/>
      <c r="MN2" s="50"/>
      <c r="MO2" s="50"/>
      <c r="MP2" s="50"/>
      <c r="MQ2" s="50"/>
      <c r="MR2" s="50"/>
      <c r="MS2" s="50"/>
      <c r="MT2" s="50"/>
      <c r="MU2" s="50"/>
      <c r="MV2" s="50"/>
      <c r="MW2" s="50"/>
      <c r="MX2" s="50"/>
      <c r="MY2" s="50"/>
      <c r="MZ2" s="50"/>
      <c r="NA2" s="50"/>
      <c r="NB2" s="50"/>
      <c r="NC2" s="50"/>
      <c r="ND2" s="50"/>
      <c r="NE2" s="50"/>
      <c r="NF2" s="50"/>
      <c r="NG2" s="50"/>
      <c r="NH2" s="50"/>
      <c r="NI2" s="50"/>
      <c r="NJ2" s="50"/>
      <c r="NK2" s="50"/>
      <c r="NL2" s="50"/>
      <c r="NM2" s="50"/>
      <c r="NN2" s="50"/>
      <c r="NO2" s="50"/>
      <c r="NP2" s="50"/>
      <c r="NQ2" s="50"/>
      <c r="NR2" s="50"/>
      <c r="NS2" s="50"/>
      <c r="NT2" s="50"/>
      <c r="NU2" s="50"/>
      <c r="NV2" s="50"/>
      <c r="NW2" s="50"/>
      <c r="NX2" s="50"/>
      <c r="NY2" s="50"/>
      <c r="NZ2" s="50"/>
      <c r="OA2" s="50"/>
      <c r="OB2" s="50"/>
      <c r="OC2" s="50"/>
      <c r="OD2" s="50"/>
      <c r="OE2" s="50"/>
      <c r="OF2" s="50"/>
      <c r="OG2" s="50"/>
      <c r="OH2" s="50"/>
      <c r="OI2" s="50"/>
      <c r="OJ2" s="50"/>
      <c r="OK2" s="50"/>
      <c r="OL2" s="50"/>
      <c r="OM2" s="50"/>
      <c r="ON2" s="50"/>
      <c r="OO2" s="50"/>
      <c r="OP2" s="50"/>
      <c r="OQ2" s="50"/>
      <c r="OR2" s="50"/>
      <c r="OS2" s="50"/>
      <c r="OT2" s="50"/>
      <c r="OU2" s="50"/>
      <c r="OV2" s="50"/>
      <c r="OW2" s="50"/>
      <c r="OX2" s="50"/>
      <c r="OY2" s="50"/>
      <c r="OZ2" s="50"/>
      <c r="PA2" s="50"/>
      <c r="PB2" s="50"/>
      <c r="PC2" s="50"/>
      <c r="PD2" s="50"/>
      <c r="PE2" s="50"/>
      <c r="PF2" s="50"/>
      <c r="PG2" s="50"/>
      <c r="PH2" s="50"/>
      <c r="PI2" s="50"/>
      <c r="PJ2" s="50"/>
      <c r="PK2" s="50"/>
      <c r="PL2" s="50"/>
      <c r="PM2" s="50"/>
      <c r="PN2" s="50"/>
      <c r="PO2" s="50"/>
      <c r="PP2" s="50"/>
      <c r="PQ2" s="50"/>
      <c r="PR2" s="50"/>
      <c r="PS2" s="50"/>
      <c r="PT2" s="50"/>
      <c r="PU2" s="50"/>
      <c r="PV2" s="50"/>
      <c r="PW2" s="50"/>
      <c r="PX2" s="50"/>
      <c r="PY2" s="50"/>
      <c r="PZ2" s="50"/>
      <c r="QA2" s="50"/>
      <c r="QB2" s="50"/>
      <c r="QC2" s="50"/>
      <c r="QD2" s="50"/>
      <c r="QE2" s="50"/>
      <c r="QF2" s="50"/>
      <c r="QG2" s="50"/>
      <c r="QH2" s="50"/>
      <c r="QI2" s="50"/>
      <c r="QJ2" s="50"/>
      <c r="QK2" s="50"/>
      <c r="QL2" s="50"/>
      <c r="QM2" s="50"/>
      <c r="QN2" s="50"/>
      <c r="QO2" s="50"/>
      <c r="QP2" s="50"/>
      <c r="QQ2" s="50"/>
      <c r="QR2" s="50"/>
      <c r="QS2" s="50"/>
      <c r="QT2" s="50"/>
      <c r="QU2" s="50"/>
      <c r="QV2" s="50"/>
      <c r="QW2" s="50"/>
      <c r="QX2" s="50"/>
      <c r="QY2" s="50"/>
      <c r="QZ2" s="50"/>
      <c r="RA2" s="50"/>
      <c r="RB2" s="50"/>
      <c r="RC2" s="50"/>
      <c r="RD2" s="50"/>
      <c r="RE2" s="50"/>
      <c r="RF2" s="50"/>
      <c r="RG2" s="50"/>
      <c r="RH2" s="50"/>
      <c r="RI2" s="50"/>
      <c r="RJ2" s="50"/>
      <c r="RK2" s="50"/>
      <c r="RL2" s="50"/>
      <c r="RM2" s="50"/>
      <c r="RN2" s="50"/>
      <c r="RO2" s="50"/>
      <c r="RP2" s="50"/>
      <c r="RQ2" s="50"/>
      <c r="RR2" s="50"/>
      <c r="RS2" s="50"/>
      <c r="RT2" s="50"/>
      <c r="RU2" s="50"/>
      <c r="RV2" s="50"/>
      <c r="RW2" s="50"/>
      <c r="RX2" s="50"/>
      <c r="RY2" s="50"/>
      <c r="RZ2" s="50"/>
      <c r="SA2" s="50"/>
      <c r="SB2" s="50"/>
      <c r="SC2" s="50"/>
      <c r="SD2" s="50"/>
      <c r="SE2" s="50"/>
      <c r="SF2" s="50"/>
      <c r="SG2" s="50"/>
      <c r="SH2" s="50"/>
      <c r="SI2" s="50"/>
      <c r="SJ2" s="50"/>
      <c r="SK2" s="50"/>
      <c r="SL2" s="50"/>
      <c r="SM2" s="50"/>
      <c r="SN2" s="50"/>
      <c r="SO2" s="50"/>
      <c r="SP2" s="50"/>
      <c r="SQ2" s="50"/>
      <c r="SR2" s="50"/>
      <c r="SS2" s="50"/>
      <c r="ST2" s="50"/>
      <c r="SU2" s="50"/>
      <c r="SV2" s="50"/>
      <c r="SW2" s="50"/>
      <c r="SX2" s="50"/>
      <c r="SY2" s="50"/>
      <c r="SZ2" s="50"/>
      <c r="TA2" s="50"/>
      <c r="TB2" s="50"/>
      <c r="TC2" s="50"/>
      <c r="TD2" s="50"/>
      <c r="TE2" s="50"/>
      <c r="TF2" s="50"/>
      <c r="TG2" s="50"/>
      <c r="TH2" s="50"/>
      <c r="TI2" s="50"/>
      <c r="TJ2" s="50"/>
      <c r="TK2" s="50"/>
      <c r="TL2" s="50"/>
      <c r="TM2" s="50"/>
      <c r="TN2" s="50"/>
      <c r="TO2" s="50"/>
      <c r="TP2" s="50"/>
      <c r="TQ2" s="50"/>
      <c r="TR2" s="50"/>
      <c r="TS2" s="50"/>
      <c r="TT2" s="50"/>
      <c r="TU2" s="50"/>
      <c r="TV2" s="50"/>
      <c r="TW2" s="50"/>
      <c r="TX2" s="50"/>
      <c r="TY2" s="50"/>
      <c r="TZ2" s="50"/>
      <c r="UA2" s="50"/>
      <c r="UB2" s="50"/>
      <c r="UC2" s="50"/>
      <c r="UD2" s="50"/>
      <c r="UE2" s="50"/>
      <c r="UF2" s="50"/>
      <c r="UG2" s="50"/>
      <c r="UH2" s="50"/>
      <c r="UI2" s="50"/>
      <c r="UJ2" s="50"/>
      <c r="UK2" s="50"/>
      <c r="UL2" s="50"/>
      <c r="UM2" s="50"/>
      <c r="UN2" s="50"/>
      <c r="UO2" s="50"/>
      <c r="UP2" s="50"/>
      <c r="UQ2" s="50"/>
      <c r="UR2" s="50"/>
      <c r="US2" s="50"/>
      <c r="UT2" s="50"/>
      <c r="UU2" s="50"/>
      <c r="UV2" s="50"/>
      <c r="UW2" s="50"/>
      <c r="UX2" s="50"/>
      <c r="UY2" s="50"/>
      <c r="UZ2" s="50"/>
      <c r="VA2" s="50"/>
      <c r="VB2" s="50"/>
      <c r="VC2" s="50"/>
      <c r="VD2" s="50"/>
      <c r="VE2" s="50"/>
      <c r="VF2" s="50"/>
      <c r="VG2" s="50"/>
      <c r="VH2" s="50"/>
      <c r="VI2" s="50"/>
      <c r="VJ2" s="50"/>
      <c r="VK2" s="50"/>
      <c r="VL2" s="50"/>
      <c r="VM2" s="50"/>
      <c r="VN2" s="50"/>
      <c r="VO2" s="50"/>
      <c r="VP2" s="50"/>
      <c r="VQ2" s="50"/>
      <c r="VR2" s="50"/>
      <c r="VS2" s="50"/>
      <c r="VT2" s="50"/>
      <c r="VU2" s="50"/>
      <c r="VV2" s="50"/>
      <c r="VW2" s="50"/>
      <c r="VX2" s="50"/>
      <c r="VY2" s="50"/>
      <c r="VZ2" s="50"/>
      <c r="WA2" s="50"/>
      <c r="WB2" s="50"/>
      <c r="WC2" s="50"/>
      <c r="WD2" s="50"/>
      <c r="WE2" s="50"/>
      <c r="WF2" s="50"/>
      <c r="WG2" s="50"/>
      <c r="WH2" s="50"/>
      <c r="WI2" s="50"/>
      <c r="WJ2" s="50"/>
      <c r="WK2" s="50"/>
      <c r="WL2" s="50"/>
      <c r="WM2" s="50"/>
      <c r="WN2" s="50"/>
      <c r="WO2" s="50"/>
      <c r="WP2" s="50"/>
      <c r="WQ2" s="50"/>
      <c r="WR2" s="50"/>
      <c r="WS2" s="50"/>
      <c r="WT2" s="50"/>
      <c r="WU2" s="50"/>
      <c r="WV2" s="50"/>
      <c r="WW2" s="50"/>
      <c r="WX2" s="50"/>
      <c r="WY2" s="50"/>
      <c r="WZ2" s="50"/>
      <c r="XA2" s="50"/>
      <c r="XB2" s="50"/>
      <c r="XC2" s="50"/>
      <c r="XD2" s="50"/>
      <c r="XE2" s="50"/>
      <c r="XF2" s="50"/>
      <c r="XG2" s="50"/>
      <c r="XH2" s="50"/>
      <c r="XI2" s="50"/>
      <c r="XJ2" s="50"/>
      <c r="XK2" s="50"/>
      <c r="XL2" s="50"/>
      <c r="XM2" s="50"/>
      <c r="XN2" s="50"/>
      <c r="XO2" s="50"/>
      <c r="XP2" s="50"/>
      <c r="XQ2" s="50"/>
      <c r="XR2" s="50"/>
      <c r="XS2" s="50"/>
      <c r="XT2" s="50"/>
      <c r="XU2" s="50"/>
      <c r="XV2" s="50"/>
      <c r="XW2" s="50"/>
      <c r="XX2" s="50"/>
      <c r="XY2" s="50"/>
      <c r="XZ2" s="50"/>
      <c r="YA2" s="50"/>
      <c r="YB2" s="50"/>
      <c r="YC2" s="50"/>
      <c r="YD2" s="50"/>
      <c r="YE2" s="50"/>
      <c r="YF2" s="50"/>
      <c r="YG2" s="50"/>
      <c r="YH2" s="50"/>
      <c r="YI2" s="50"/>
      <c r="YJ2" s="50"/>
      <c r="YK2" s="50"/>
      <c r="YL2" s="50"/>
      <c r="YM2" s="50"/>
      <c r="YN2" s="50"/>
      <c r="YO2" s="50"/>
      <c r="YP2" s="50"/>
      <c r="YQ2" s="50"/>
      <c r="YR2" s="50"/>
      <c r="YS2" s="50"/>
      <c r="YT2" s="50"/>
      <c r="YU2" s="50"/>
      <c r="YV2" s="50"/>
      <c r="YW2" s="50"/>
      <c r="YX2" s="50"/>
      <c r="YY2" s="50"/>
      <c r="YZ2" s="50"/>
      <c r="ZA2" s="50"/>
      <c r="ZB2" s="50"/>
      <c r="ZC2" s="50"/>
      <c r="ZD2" s="50"/>
      <c r="ZE2" s="50"/>
      <c r="ZF2" s="50"/>
      <c r="ZG2" s="50"/>
      <c r="ZH2" s="50"/>
      <c r="ZI2" s="50"/>
      <c r="ZJ2" s="50"/>
      <c r="ZK2" s="50"/>
      <c r="ZL2" s="50"/>
      <c r="ZM2" s="50"/>
      <c r="ZN2" s="50"/>
      <c r="ZO2" s="50"/>
      <c r="ZP2" s="50"/>
      <c r="ZQ2" s="50"/>
      <c r="ZR2" s="50"/>
      <c r="ZS2" s="50"/>
      <c r="ZT2" s="50"/>
      <c r="ZU2" s="50"/>
      <c r="ZV2" s="50"/>
      <c r="ZW2" s="50"/>
      <c r="ZX2" s="50"/>
      <c r="ZY2" s="50"/>
      <c r="ZZ2" s="50"/>
      <c r="AAA2" s="50"/>
      <c r="AAB2" s="50"/>
      <c r="AAC2" s="50"/>
      <c r="AAD2" s="50"/>
      <c r="AAE2" s="50"/>
      <c r="AAF2" s="50"/>
      <c r="AAG2" s="50"/>
      <c r="AAH2" s="50"/>
      <c r="AAI2" s="50"/>
      <c r="AAJ2" s="50"/>
      <c r="AAK2" s="50"/>
      <c r="AAL2" s="50"/>
      <c r="AAM2" s="50"/>
      <c r="AAN2" s="50"/>
      <c r="AAO2" s="50"/>
      <c r="AAP2" s="50"/>
      <c r="AAQ2" s="50"/>
      <c r="AAR2" s="50"/>
      <c r="AAS2" s="50"/>
      <c r="AAT2" s="50"/>
      <c r="AAU2" s="50"/>
      <c r="AAV2" s="50"/>
      <c r="AAW2" s="50"/>
      <c r="AAX2" s="50"/>
      <c r="AAY2" s="50"/>
      <c r="AAZ2" s="50"/>
      <c r="ABA2" s="50"/>
      <c r="ABB2" s="50"/>
      <c r="ABC2" s="50"/>
      <c r="ABD2" s="50"/>
      <c r="ABE2" s="50"/>
      <c r="ABF2" s="50"/>
      <c r="ABG2" s="50"/>
      <c r="ABH2" s="50"/>
      <c r="ABI2" s="50"/>
      <c r="ABJ2" s="50"/>
      <c r="ABK2" s="50"/>
      <c r="ABL2" s="50"/>
      <c r="ABM2" s="50"/>
      <c r="ABN2" s="50"/>
      <c r="ABO2" s="50"/>
      <c r="ABP2" s="50"/>
      <c r="ABQ2" s="50"/>
      <c r="ABR2" s="50"/>
      <c r="ABS2" s="50"/>
      <c r="ABT2" s="50"/>
      <c r="ABU2" s="50"/>
      <c r="ABV2" s="50"/>
      <c r="ABW2" s="50"/>
      <c r="ABX2" s="50"/>
      <c r="ABY2" s="50"/>
      <c r="ABZ2" s="50"/>
      <c r="ACA2" s="50"/>
      <c r="ACB2" s="50"/>
      <c r="ACC2" s="50"/>
      <c r="ACD2" s="50"/>
      <c r="ACE2" s="50"/>
      <c r="ACF2" s="50"/>
      <c r="ACG2" s="50"/>
      <c r="ACH2" s="50"/>
      <c r="ACI2" s="50"/>
      <c r="ACJ2" s="50"/>
      <c r="ACK2" s="50"/>
      <c r="ACL2" s="50"/>
      <c r="ACM2" s="50"/>
      <c r="ACN2" s="50"/>
      <c r="ACO2" s="50"/>
      <c r="ACP2" s="50"/>
      <c r="ACQ2" s="50"/>
      <c r="ACR2" s="50"/>
      <c r="ACS2" s="50"/>
      <c r="ACT2" s="50"/>
      <c r="ACU2" s="50"/>
      <c r="ACV2" s="50"/>
      <c r="ACW2" s="50"/>
      <c r="ACX2" s="50"/>
      <c r="ACY2" s="50"/>
      <c r="ACZ2" s="50"/>
      <c r="ADA2" s="50"/>
      <c r="ADB2" s="50"/>
      <c r="ADC2" s="50"/>
      <c r="ADD2" s="50"/>
      <c r="ADE2" s="50"/>
      <c r="ADF2" s="50"/>
      <c r="ADG2" s="50"/>
      <c r="ADH2" s="50"/>
      <c r="ADI2" s="50"/>
      <c r="ADJ2" s="50"/>
      <c r="ADK2" s="50"/>
      <c r="ADL2" s="50"/>
      <c r="ADM2" s="50"/>
      <c r="ADN2" s="50"/>
      <c r="ADO2" s="50"/>
      <c r="ADP2" s="50"/>
      <c r="ADQ2" s="50"/>
      <c r="ADR2" s="50"/>
      <c r="ADS2" s="50"/>
      <c r="ADT2" s="50"/>
      <c r="ADU2" s="50"/>
      <c r="ADV2" s="50"/>
      <c r="ADW2" s="50"/>
      <c r="ADX2" s="50"/>
      <c r="ADY2" s="50"/>
      <c r="ADZ2" s="50"/>
      <c r="AEA2" s="50"/>
      <c r="AEB2" s="50"/>
      <c r="AEC2" s="50"/>
      <c r="AED2" s="50"/>
      <c r="AEE2" s="50"/>
      <c r="AEF2" s="50"/>
      <c r="AEG2" s="50"/>
      <c r="AEH2" s="50"/>
      <c r="AEI2" s="50"/>
      <c r="AEJ2" s="50"/>
      <c r="AEK2" s="50"/>
      <c r="AEL2" s="50"/>
      <c r="AEM2" s="50"/>
      <c r="AEN2" s="50"/>
      <c r="AEO2" s="50"/>
      <c r="AEP2" s="50"/>
      <c r="AEQ2" s="50"/>
      <c r="AER2" s="50"/>
      <c r="AES2" s="50"/>
      <c r="AET2" s="50"/>
      <c r="AEU2" s="50"/>
      <c r="AEV2" s="50"/>
      <c r="AEW2" s="50"/>
      <c r="AEX2" s="50"/>
      <c r="AEY2" s="50"/>
      <c r="AEZ2" s="50"/>
      <c r="AFA2" s="50"/>
      <c r="AFB2" s="50"/>
      <c r="AFC2" s="50"/>
      <c r="AFD2" s="50"/>
      <c r="AFE2" s="50"/>
      <c r="AFF2" s="50"/>
      <c r="AFG2" s="50"/>
      <c r="AFH2" s="50"/>
      <c r="AFI2" s="50"/>
      <c r="AFJ2" s="50"/>
      <c r="AFK2" s="50"/>
      <c r="AFL2" s="50"/>
      <c r="AFM2" s="50"/>
      <c r="AFN2" s="50"/>
      <c r="AFO2" s="50"/>
      <c r="AFP2" s="50"/>
      <c r="AFQ2" s="50"/>
      <c r="AFR2" s="50"/>
      <c r="AFS2" s="50"/>
      <c r="AFT2" s="50"/>
      <c r="AFU2" s="50"/>
      <c r="AFV2" s="50"/>
      <c r="AFW2" s="50"/>
      <c r="AFX2" s="50"/>
      <c r="AFY2" s="50"/>
      <c r="AFZ2" s="50"/>
      <c r="AGA2" s="50"/>
      <c r="AGB2" s="50"/>
      <c r="AGC2" s="50"/>
      <c r="AGD2" s="50"/>
      <c r="AGE2" s="50"/>
      <c r="AGF2" s="50"/>
      <c r="AGG2" s="50"/>
      <c r="AGH2" s="50"/>
      <c r="AGI2" s="50"/>
      <c r="AGJ2" s="50"/>
      <c r="AGK2" s="50"/>
      <c r="AGL2" s="50"/>
      <c r="AGM2" s="50"/>
      <c r="AGN2" s="50"/>
      <c r="AGO2" s="50"/>
      <c r="AGP2" s="50"/>
      <c r="AGQ2" s="50"/>
      <c r="AGR2" s="50"/>
      <c r="AGS2" s="50"/>
      <c r="AGT2" s="50"/>
      <c r="AGU2" s="50"/>
      <c r="AGV2" s="50"/>
      <c r="AGW2" s="50"/>
      <c r="AGX2" s="50"/>
      <c r="AGY2" s="50"/>
      <c r="AGZ2" s="50"/>
      <c r="AHA2" s="50"/>
      <c r="AHB2" s="50"/>
      <c r="AHC2" s="50"/>
      <c r="AHD2" s="50"/>
      <c r="AHE2" s="50"/>
      <c r="AHF2" s="50"/>
      <c r="AHG2" s="50"/>
      <c r="AHH2" s="50"/>
      <c r="AHI2" s="50"/>
      <c r="AHJ2" s="50"/>
      <c r="AHK2" s="50"/>
      <c r="AHL2" s="50"/>
      <c r="AHM2" s="50"/>
      <c r="AHN2" s="50"/>
      <c r="AHO2" s="50"/>
      <c r="AHP2" s="50"/>
      <c r="AHQ2" s="50"/>
      <c r="AHR2" s="50"/>
      <c r="AHS2" s="50"/>
      <c r="AHT2" s="50"/>
      <c r="AHU2" s="50"/>
      <c r="AHV2" s="50"/>
      <c r="AHW2" s="50"/>
      <c r="AHX2" s="50"/>
      <c r="AHY2" s="50"/>
      <c r="AHZ2" s="50"/>
      <c r="AIA2" s="50"/>
      <c r="AIB2" s="50"/>
      <c r="AIC2" s="50"/>
      <c r="AID2" s="50"/>
      <c r="AIE2" s="50"/>
      <c r="AIF2" s="50"/>
      <c r="AIG2" s="50"/>
      <c r="AIH2" s="50"/>
      <c r="AII2" s="50"/>
      <c r="AIJ2" s="50"/>
      <c r="AIK2" s="50"/>
      <c r="AIL2" s="50"/>
      <c r="AIM2" s="50"/>
      <c r="AIN2" s="50"/>
      <c r="AIO2" s="50"/>
      <c r="AIP2" s="50"/>
      <c r="AIQ2" s="50"/>
      <c r="AIR2" s="50"/>
      <c r="AIS2" s="50"/>
      <c r="AIT2" s="50"/>
      <c r="AIU2" s="50"/>
      <c r="AIV2" s="50"/>
      <c r="AIW2" s="50"/>
      <c r="AIX2" s="50"/>
      <c r="AIY2" s="50"/>
      <c r="AIZ2" s="50"/>
      <c r="AJA2" s="50"/>
      <c r="AJB2" s="50"/>
      <c r="AJC2" s="50"/>
      <c r="AJD2" s="50"/>
      <c r="AJE2" s="50"/>
      <c r="AJF2" s="50"/>
      <c r="AJG2" s="50"/>
      <c r="AJH2" s="50"/>
      <c r="AJI2" s="50"/>
      <c r="AJJ2" s="50"/>
      <c r="AJK2" s="50"/>
      <c r="AJL2" s="50"/>
      <c r="AJM2" s="50"/>
      <c r="AJN2" s="50"/>
      <c r="AJO2" s="50"/>
      <c r="AJP2" s="50"/>
      <c r="AJQ2" s="50"/>
      <c r="AJR2" s="50"/>
      <c r="AJS2" s="50"/>
      <c r="AJT2" s="50"/>
      <c r="AJU2" s="50"/>
      <c r="AJV2" s="50"/>
      <c r="AJW2" s="50"/>
      <c r="AJX2" s="50"/>
      <c r="AJY2" s="50"/>
      <c r="AJZ2" s="50"/>
      <c r="AKA2" s="50"/>
      <c r="AKB2" s="50"/>
      <c r="AKC2" s="50"/>
      <c r="AKD2" s="50"/>
      <c r="AKE2" s="50"/>
      <c r="AKF2" s="50"/>
      <c r="AKG2" s="50"/>
      <c r="AKH2" s="50"/>
      <c r="AKI2" s="50"/>
      <c r="AKJ2" s="50"/>
      <c r="AKK2" s="50"/>
      <c r="AKL2" s="50"/>
      <c r="AKM2" s="50"/>
      <c r="AKN2" s="50"/>
      <c r="AKO2" s="50"/>
      <c r="AKP2" s="50"/>
      <c r="AKQ2" s="50"/>
      <c r="AKR2" s="50"/>
      <c r="AKS2" s="50"/>
      <c r="AKT2" s="50"/>
      <c r="AKU2" s="50"/>
      <c r="AKV2" s="50"/>
      <c r="AKW2" s="50"/>
      <c r="AKX2" s="50"/>
      <c r="AKY2" s="50"/>
      <c r="AKZ2" s="50"/>
      <c r="ALA2" s="50"/>
      <c r="ALB2" s="50"/>
      <c r="ALC2" s="50"/>
      <c r="ALD2" s="50"/>
      <c r="ALE2" s="50"/>
      <c r="ALF2" s="50"/>
      <c r="ALG2" s="50"/>
      <c r="ALH2" s="50"/>
      <c r="ALI2" s="50"/>
      <c r="ALJ2" s="50"/>
      <c r="ALK2" s="50"/>
      <c r="ALL2" s="50"/>
      <c r="ALM2" s="50"/>
      <c r="ALN2" s="50"/>
      <c r="ALO2" s="50"/>
      <c r="ALP2" s="50"/>
      <c r="ALQ2" s="50"/>
      <c r="ALR2" s="50"/>
      <c r="ALS2" s="50"/>
      <c r="ALT2" s="50"/>
      <c r="ALU2" s="50"/>
      <c r="ALV2" s="50"/>
      <c r="ALW2" s="50"/>
      <c r="ALX2" s="50"/>
      <c r="ALY2" s="50"/>
      <c r="ALZ2" s="50"/>
      <c r="AMA2" s="50"/>
      <c r="AMB2" s="50"/>
      <c r="AMC2" s="50"/>
      <c r="AMD2" s="50"/>
      <c r="AME2" s="50"/>
      <c r="AMF2" s="50"/>
      <c r="AMG2" s="50"/>
      <c r="AMH2" s="50"/>
      <c r="AMI2" s="50"/>
      <c r="AMJ2" s="50"/>
      <c r="AMK2" s="50"/>
    </row>
    <row r="4" spans="1:1025" x14ac:dyDescent="0.3">
      <c r="A4" s="38" t="s">
        <v>423</v>
      </c>
      <c r="B4" s="38"/>
      <c r="C4" s="38"/>
      <c r="D4" s="38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  <c r="ME4" s="50"/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50"/>
      <c r="NK4" s="50"/>
      <c r="NL4" s="50"/>
      <c r="NM4" s="50"/>
      <c r="NN4" s="50"/>
      <c r="NO4" s="50"/>
      <c r="NP4" s="50"/>
      <c r="NQ4" s="50"/>
      <c r="NR4" s="50"/>
      <c r="NS4" s="50"/>
      <c r="NT4" s="50"/>
      <c r="NU4" s="50"/>
      <c r="NV4" s="50"/>
      <c r="NW4" s="50"/>
      <c r="NX4" s="50"/>
      <c r="NY4" s="50"/>
      <c r="NZ4" s="50"/>
      <c r="OA4" s="50"/>
      <c r="OB4" s="50"/>
      <c r="OC4" s="50"/>
      <c r="OD4" s="50"/>
      <c r="OE4" s="50"/>
      <c r="OF4" s="50"/>
      <c r="OG4" s="50"/>
      <c r="OH4" s="50"/>
      <c r="OI4" s="50"/>
      <c r="OJ4" s="50"/>
      <c r="OK4" s="50"/>
      <c r="OL4" s="50"/>
      <c r="OM4" s="50"/>
      <c r="ON4" s="50"/>
      <c r="OO4" s="50"/>
      <c r="OP4" s="50"/>
      <c r="OQ4" s="50"/>
      <c r="OR4" s="50"/>
      <c r="OS4" s="50"/>
      <c r="OT4" s="50"/>
      <c r="OU4" s="50"/>
      <c r="OV4" s="50"/>
      <c r="OW4" s="50"/>
      <c r="OX4" s="50"/>
      <c r="OY4" s="50"/>
      <c r="OZ4" s="50"/>
      <c r="PA4" s="50"/>
      <c r="PB4" s="50"/>
      <c r="PC4" s="50"/>
      <c r="PD4" s="50"/>
      <c r="PE4" s="50"/>
      <c r="PF4" s="50"/>
      <c r="PG4" s="50"/>
      <c r="PH4" s="50"/>
      <c r="PI4" s="50"/>
      <c r="PJ4" s="50"/>
      <c r="PK4" s="50"/>
      <c r="PL4" s="50"/>
      <c r="PM4" s="50"/>
      <c r="PN4" s="50"/>
      <c r="PO4" s="50"/>
      <c r="PP4" s="50"/>
      <c r="PQ4" s="50"/>
      <c r="PR4" s="50"/>
      <c r="PS4" s="50"/>
      <c r="PT4" s="50"/>
      <c r="PU4" s="50"/>
      <c r="PV4" s="50"/>
      <c r="PW4" s="50"/>
      <c r="PX4" s="50"/>
      <c r="PY4" s="50"/>
      <c r="PZ4" s="50"/>
      <c r="QA4" s="50"/>
      <c r="QB4" s="50"/>
      <c r="QC4" s="50"/>
      <c r="QD4" s="50"/>
      <c r="QE4" s="50"/>
      <c r="QF4" s="50"/>
      <c r="QG4" s="50"/>
      <c r="QH4" s="50"/>
      <c r="QI4" s="50"/>
      <c r="QJ4" s="50"/>
      <c r="QK4" s="50"/>
      <c r="QL4" s="50"/>
      <c r="QM4" s="50"/>
      <c r="QN4" s="50"/>
      <c r="QO4" s="50"/>
      <c r="QP4" s="50"/>
      <c r="QQ4" s="50"/>
      <c r="QR4" s="50"/>
      <c r="QS4" s="50"/>
      <c r="QT4" s="50"/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50"/>
      <c r="SD4" s="50"/>
      <c r="SE4" s="50"/>
      <c r="SF4" s="50"/>
      <c r="SG4" s="50"/>
      <c r="SH4" s="50"/>
      <c r="SI4" s="50"/>
      <c r="SJ4" s="50"/>
      <c r="SK4" s="50"/>
      <c r="SL4" s="50"/>
      <c r="SM4" s="50"/>
      <c r="SN4" s="50"/>
      <c r="SO4" s="50"/>
      <c r="SP4" s="50"/>
      <c r="SQ4" s="50"/>
      <c r="SR4" s="50"/>
      <c r="SS4" s="50"/>
      <c r="ST4" s="50"/>
      <c r="SU4" s="50"/>
      <c r="SV4" s="50"/>
      <c r="SW4" s="50"/>
      <c r="SX4" s="50"/>
      <c r="SY4" s="50"/>
      <c r="SZ4" s="50"/>
      <c r="TA4" s="50"/>
      <c r="TB4" s="50"/>
      <c r="TC4" s="50"/>
      <c r="TD4" s="50"/>
      <c r="TE4" s="50"/>
      <c r="TF4" s="50"/>
      <c r="TG4" s="50"/>
      <c r="TH4" s="50"/>
      <c r="TI4" s="50"/>
      <c r="TJ4" s="50"/>
      <c r="TK4" s="50"/>
      <c r="TL4" s="50"/>
      <c r="TM4" s="50"/>
      <c r="TN4" s="50"/>
      <c r="TO4" s="50"/>
      <c r="TP4" s="50"/>
      <c r="TQ4" s="50"/>
      <c r="TR4" s="50"/>
      <c r="TS4" s="50"/>
      <c r="TT4" s="50"/>
      <c r="TU4" s="50"/>
      <c r="TV4" s="50"/>
      <c r="TW4" s="50"/>
      <c r="TX4" s="50"/>
      <c r="TY4" s="50"/>
      <c r="TZ4" s="50"/>
      <c r="UA4" s="50"/>
      <c r="UB4" s="50"/>
      <c r="UC4" s="50"/>
      <c r="UD4" s="50"/>
      <c r="UE4" s="50"/>
      <c r="UF4" s="50"/>
      <c r="UG4" s="50"/>
      <c r="UH4" s="50"/>
      <c r="UI4" s="50"/>
      <c r="UJ4" s="50"/>
      <c r="UK4" s="50"/>
      <c r="UL4" s="50"/>
      <c r="UM4" s="50"/>
      <c r="UN4" s="50"/>
      <c r="UO4" s="50"/>
      <c r="UP4" s="50"/>
      <c r="UQ4" s="50"/>
      <c r="UR4" s="50"/>
      <c r="US4" s="50"/>
      <c r="UT4" s="50"/>
      <c r="UU4" s="50"/>
      <c r="UV4" s="50"/>
      <c r="UW4" s="50"/>
      <c r="UX4" s="50"/>
      <c r="UY4" s="50"/>
      <c r="UZ4" s="50"/>
      <c r="VA4" s="50"/>
      <c r="VB4" s="50"/>
      <c r="VC4" s="50"/>
      <c r="VD4" s="50"/>
      <c r="VE4" s="50"/>
      <c r="VF4" s="50"/>
      <c r="VG4" s="50"/>
      <c r="VH4" s="50"/>
      <c r="VI4" s="50"/>
      <c r="VJ4" s="50"/>
      <c r="VK4" s="50"/>
      <c r="VL4" s="50"/>
      <c r="VM4" s="50"/>
      <c r="VN4" s="50"/>
      <c r="VO4" s="50"/>
      <c r="VP4" s="50"/>
      <c r="VQ4" s="50"/>
      <c r="VR4" s="50"/>
      <c r="VS4" s="50"/>
      <c r="VT4" s="50"/>
      <c r="VU4" s="50"/>
      <c r="VV4" s="50"/>
      <c r="VW4" s="50"/>
      <c r="VX4" s="50"/>
      <c r="VY4" s="50"/>
      <c r="VZ4" s="50"/>
      <c r="WA4" s="50"/>
      <c r="WB4" s="50"/>
      <c r="WC4" s="50"/>
      <c r="WD4" s="50"/>
      <c r="WE4" s="50"/>
      <c r="WF4" s="50"/>
      <c r="WG4" s="50"/>
      <c r="WH4" s="50"/>
      <c r="WI4" s="50"/>
      <c r="WJ4" s="50"/>
      <c r="WK4" s="50"/>
      <c r="WL4" s="50"/>
      <c r="WM4" s="50"/>
      <c r="WN4" s="50"/>
      <c r="WO4" s="50"/>
      <c r="WP4" s="50"/>
      <c r="WQ4" s="50"/>
      <c r="WR4" s="50"/>
      <c r="WS4" s="50"/>
      <c r="WT4" s="50"/>
      <c r="WU4" s="50"/>
      <c r="WV4" s="50"/>
      <c r="WW4" s="50"/>
      <c r="WX4" s="50"/>
      <c r="WY4" s="50"/>
      <c r="WZ4" s="50"/>
      <c r="XA4" s="50"/>
      <c r="XB4" s="50"/>
      <c r="XC4" s="50"/>
      <c r="XD4" s="50"/>
      <c r="XE4" s="50"/>
      <c r="XF4" s="50"/>
      <c r="XG4" s="50"/>
      <c r="XH4" s="50"/>
      <c r="XI4" s="50"/>
      <c r="XJ4" s="50"/>
      <c r="XK4" s="50"/>
      <c r="XL4" s="50"/>
      <c r="XM4" s="50"/>
      <c r="XN4" s="50"/>
      <c r="XO4" s="50"/>
      <c r="XP4" s="50"/>
      <c r="XQ4" s="50"/>
      <c r="XR4" s="50"/>
      <c r="XS4" s="50"/>
      <c r="XT4" s="50"/>
      <c r="XU4" s="50"/>
      <c r="XV4" s="50"/>
      <c r="XW4" s="50"/>
      <c r="XX4" s="50"/>
      <c r="XY4" s="50"/>
      <c r="XZ4" s="50"/>
      <c r="YA4" s="50"/>
      <c r="YB4" s="50"/>
      <c r="YC4" s="50"/>
      <c r="YD4" s="50"/>
      <c r="YE4" s="50"/>
      <c r="YF4" s="50"/>
      <c r="YG4" s="50"/>
      <c r="YH4" s="50"/>
      <c r="YI4" s="50"/>
      <c r="YJ4" s="50"/>
      <c r="YK4" s="50"/>
      <c r="YL4" s="50"/>
      <c r="YM4" s="50"/>
      <c r="YN4" s="50"/>
      <c r="YO4" s="50"/>
      <c r="YP4" s="50"/>
      <c r="YQ4" s="50"/>
      <c r="YR4" s="50"/>
      <c r="YS4" s="50"/>
      <c r="YT4" s="50"/>
      <c r="YU4" s="50"/>
      <c r="YV4" s="50"/>
      <c r="YW4" s="50"/>
      <c r="YX4" s="50"/>
      <c r="YY4" s="50"/>
      <c r="YZ4" s="50"/>
      <c r="ZA4" s="50"/>
      <c r="ZB4" s="50"/>
      <c r="ZC4" s="50"/>
      <c r="ZD4" s="50"/>
      <c r="ZE4" s="50"/>
      <c r="ZF4" s="50"/>
      <c r="ZG4" s="50"/>
      <c r="ZH4" s="50"/>
      <c r="ZI4" s="50"/>
      <c r="ZJ4" s="50"/>
      <c r="ZK4" s="50"/>
      <c r="ZL4" s="50"/>
      <c r="ZM4" s="50"/>
      <c r="ZN4" s="50"/>
      <c r="ZO4" s="50"/>
      <c r="ZP4" s="50"/>
      <c r="ZQ4" s="50"/>
      <c r="ZR4" s="50"/>
      <c r="ZS4" s="50"/>
      <c r="ZT4" s="50"/>
      <c r="ZU4" s="50"/>
      <c r="ZV4" s="50"/>
      <c r="ZW4" s="50"/>
      <c r="ZX4" s="50"/>
      <c r="ZY4" s="50"/>
      <c r="ZZ4" s="50"/>
      <c r="AAA4" s="50"/>
      <c r="AAB4" s="50"/>
      <c r="AAC4" s="50"/>
      <c r="AAD4" s="50"/>
      <c r="AAE4" s="50"/>
      <c r="AAF4" s="50"/>
      <c r="AAG4" s="50"/>
      <c r="AAH4" s="50"/>
      <c r="AAI4" s="50"/>
      <c r="AAJ4" s="50"/>
      <c r="AAK4" s="50"/>
      <c r="AAL4" s="50"/>
      <c r="AAM4" s="50"/>
      <c r="AAN4" s="50"/>
      <c r="AAO4" s="50"/>
      <c r="AAP4" s="50"/>
      <c r="AAQ4" s="50"/>
      <c r="AAR4" s="50"/>
      <c r="AAS4" s="50"/>
      <c r="AAT4" s="50"/>
      <c r="AAU4" s="50"/>
      <c r="AAV4" s="50"/>
      <c r="AAW4" s="50"/>
      <c r="AAX4" s="50"/>
      <c r="AAY4" s="50"/>
      <c r="AAZ4" s="50"/>
      <c r="ABA4" s="50"/>
      <c r="ABB4" s="50"/>
      <c r="ABC4" s="50"/>
      <c r="ABD4" s="50"/>
      <c r="ABE4" s="50"/>
      <c r="ABF4" s="50"/>
      <c r="ABG4" s="50"/>
      <c r="ABH4" s="50"/>
      <c r="ABI4" s="50"/>
      <c r="ABJ4" s="50"/>
      <c r="ABK4" s="50"/>
      <c r="ABL4" s="50"/>
      <c r="ABM4" s="50"/>
      <c r="ABN4" s="50"/>
      <c r="ABO4" s="50"/>
      <c r="ABP4" s="50"/>
      <c r="ABQ4" s="50"/>
      <c r="ABR4" s="50"/>
      <c r="ABS4" s="50"/>
      <c r="ABT4" s="50"/>
      <c r="ABU4" s="50"/>
      <c r="ABV4" s="50"/>
      <c r="ABW4" s="50"/>
      <c r="ABX4" s="50"/>
      <c r="ABY4" s="50"/>
      <c r="ABZ4" s="50"/>
      <c r="ACA4" s="50"/>
      <c r="ACB4" s="50"/>
      <c r="ACC4" s="50"/>
      <c r="ACD4" s="50"/>
      <c r="ACE4" s="50"/>
      <c r="ACF4" s="50"/>
      <c r="ACG4" s="50"/>
      <c r="ACH4" s="50"/>
      <c r="ACI4" s="50"/>
      <c r="ACJ4" s="50"/>
      <c r="ACK4" s="50"/>
      <c r="ACL4" s="50"/>
      <c r="ACM4" s="50"/>
      <c r="ACN4" s="50"/>
      <c r="ACO4" s="50"/>
      <c r="ACP4" s="50"/>
      <c r="ACQ4" s="50"/>
      <c r="ACR4" s="50"/>
      <c r="ACS4" s="50"/>
      <c r="ACT4" s="50"/>
      <c r="ACU4" s="50"/>
      <c r="ACV4" s="50"/>
      <c r="ACW4" s="50"/>
      <c r="ACX4" s="50"/>
      <c r="ACY4" s="50"/>
      <c r="ACZ4" s="50"/>
      <c r="ADA4" s="50"/>
      <c r="ADB4" s="50"/>
      <c r="ADC4" s="50"/>
      <c r="ADD4" s="50"/>
      <c r="ADE4" s="50"/>
      <c r="ADF4" s="50"/>
      <c r="ADG4" s="50"/>
      <c r="ADH4" s="50"/>
      <c r="ADI4" s="50"/>
      <c r="ADJ4" s="50"/>
      <c r="ADK4" s="50"/>
      <c r="ADL4" s="50"/>
      <c r="ADM4" s="50"/>
      <c r="ADN4" s="50"/>
      <c r="ADO4" s="50"/>
      <c r="ADP4" s="50"/>
      <c r="ADQ4" s="50"/>
      <c r="ADR4" s="50"/>
      <c r="ADS4" s="50"/>
      <c r="ADT4" s="50"/>
      <c r="ADU4" s="50"/>
      <c r="ADV4" s="50"/>
      <c r="ADW4" s="50"/>
      <c r="ADX4" s="50"/>
      <c r="ADY4" s="50"/>
      <c r="ADZ4" s="50"/>
      <c r="AEA4" s="50"/>
      <c r="AEB4" s="50"/>
      <c r="AEC4" s="50"/>
      <c r="AED4" s="50"/>
      <c r="AEE4" s="50"/>
      <c r="AEF4" s="50"/>
      <c r="AEG4" s="50"/>
      <c r="AEH4" s="50"/>
      <c r="AEI4" s="50"/>
      <c r="AEJ4" s="50"/>
      <c r="AEK4" s="50"/>
      <c r="AEL4" s="50"/>
      <c r="AEM4" s="50"/>
      <c r="AEN4" s="50"/>
      <c r="AEO4" s="50"/>
      <c r="AEP4" s="50"/>
      <c r="AEQ4" s="50"/>
      <c r="AER4" s="50"/>
      <c r="AES4" s="50"/>
      <c r="AET4" s="50"/>
      <c r="AEU4" s="50"/>
      <c r="AEV4" s="50"/>
      <c r="AEW4" s="50"/>
      <c r="AEX4" s="50"/>
      <c r="AEY4" s="50"/>
      <c r="AEZ4" s="50"/>
      <c r="AFA4" s="50"/>
      <c r="AFB4" s="50"/>
      <c r="AFC4" s="50"/>
      <c r="AFD4" s="50"/>
      <c r="AFE4" s="50"/>
      <c r="AFF4" s="50"/>
      <c r="AFG4" s="50"/>
      <c r="AFH4" s="50"/>
      <c r="AFI4" s="50"/>
      <c r="AFJ4" s="50"/>
      <c r="AFK4" s="50"/>
      <c r="AFL4" s="50"/>
      <c r="AFM4" s="50"/>
      <c r="AFN4" s="50"/>
      <c r="AFO4" s="50"/>
      <c r="AFP4" s="50"/>
      <c r="AFQ4" s="50"/>
      <c r="AFR4" s="50"/>
      <c r="AFS4" s="50"/>
      <c r="AFT4" s="50"/>
      <c r="AFU4" s="50"/>
      <c r="AFV4" s="50"/>
      <c r="AFW4" s="50"/>
      <c r="AFX4" s="50"/>
      <c r="AFY4" s="50"/>
      <c r="AFZ4" s="50"/>
      <c r="AGA4" s="50"/>
      <c r="AGB4" s="50"/>
      <c r="AGC4" s="50"/>
      <c r="AGD4" s="50"/>
      <c r="AGE4" s="50"/>
      <c r="AGF4" s="50"/>
      <c r="AGG4" s="50"/>
      <c r="AGH4" s="50"/>
      <c r="AGI4" s="50"/>
      <c r="AGJ4" s="50"/>
      <c r="AGK4" s="50"/>
      <c r="AGL4" s="50"/>
      <c r="AGM4" s="50"/>
      <c r="AGN4" s="50"/>
      <c r="AGO4" s="50"/>
      <c r="AGP4" s="50"/>
      <c r="AGQ4" s="50"/>
      <c r="AGR4" s="50"/>
      <c r="AGS4" s="50"/>
      <c r="AGT4" s="50"/>
      <c r="AGU4" s="50"/>
      <c r="AGV4" s="50"/>
      <c r="AGW4" s="50"/>
      <c r="AGX4" s="50"/>
      <c r="AGY4" s="50"/>
      <c r="AGZ4" s="50"/>
      <c r="AHA4" s="50"/>
      <c r="AHB4" s="50"/>
      <c r="AHC4" s="50"/>
      <c r="AHD4" s="50"/>
      <c r="AHE4" s="50"/>
      <c r="AHF4" s="50"/>
      <c r="AHG4" s="50"/>
      <c r="AHH4" s="50"/>
      <c r="AHI4" s="50"/>
      <c r="AHJ4" s="50"/>
      <c r="AHK4" s="50"/>
      <c r="AHL4" s="50"/>
      <c r="AHM4" s="50"/>
      <c r="AHN4" s="50"/>
      <c r="AHO4" s="50"/>
      <c r="AHP4" s="50"/>
      <c r="AHQ4" s="50"/>
      <c r="AHR4" s="50"/>
      <c r="AHS4" s="50"/>
      <c r="AHT4" s="50"/>
      <c r="AHU4" s="50"/>
      <c r="AHV4" s="50"/>
      <c r="AHW4" s="50"/>
      <c r="AHX4" s="50"/>
      <c r="AHY4" s="50"/>
      <c r="AHZ4" s="50"/>
      <c r="AIA4" s="50"/>
      <c r="AIB4" s="50"/>
      <c r="AIC4" s="50"/>
      <c r="AID4" s="50"/>
      <c r="AIE4" s="50"/>
      <c r="AIF4" s="50"/>
      <c r="AIG4" s="50"/>
      <c r="AIH4" s="50"/>
      <c r="AII4" s="50"/>
      <c r="AIJ4" s="50"/>
      <c r="AIK4" s="50"/>
      <c r="AIL4" s="50"/>
      <c r="AIM4" s="50"/>
      <c r="AIN4" s="50"/>
      <c r="AIO4" s="50"/>
      <c r="AIP4" s="50"/>
      <c r="AIQ4" s="50"/>
      <c r="AIR4" s="50"/>
      <c r="AIS4" s="50"/>
      <c r="AIT4" s="50"/>
      <c r="AIU4" s="50"/>
      <c r="AIV4" s="50"/>
      <c r="AIW4" s="50"/>
      <c r="AIX4" s="50"/>
      <c r="AIY4" s="50"/>
      <c r="AIZ4" s="50"/>
      <c r="AJA4" s="50"/>
      <c r="AJB4" s="50"/>
      <c r="AJC4" s="50"/>
      <c r="AJD4" s="50"/>
      <c r="AJE4" s="50"/>
      <c r="AJF4" s="50"/>
      <c r="AJG4" s="50"/>
      <c r="AJH4" s="50"/>
      <c r="AJI4" s="50"/>
      <c r="AJJ4" s="50"/>
      <c r="AJK4" s="50"/>
      <c r="AJL4" s="50"/>
      <c r="AJM4" s="50"/>
      <c r="AJN4" s="50"/>
      <c r="AJO4" s="50"/>
      <c r="AJP4" s="50"/>
      <c r="AJQ4" s="50"/>
      <c r="AJR4" s="50"/>
      <c r="AJS4" s="50"/>
      <c r="AJT4" s="50"/>
      <c r="AJU4" s="50"/>
      <c r="AJV4" s="50"/>
      <c r="AJW4" s="50"/>
      <c r="AJX4" s="50"/>
      <c r="AJY4" s="50"/>
      <c r="AJZ4" s="50"/>
      <c r="AKA4" s="50"/>
      <c r="AKB4" s="50"/>
      <c r="AKC4" s="50"/>
      <c r="AKD4" s="50"/>
      <c r="AKE4" s="50"/>
      <c r="AKF4" s="50"/>
      <c r="AKG4" s="50"/>
      <c r="AKH4" s="50"/>
      <c r="AKI4" s="50"/>
      <c r="AKJ4" s="50"/>
      <c r="AKK4" s="50"/>
      <c r="AKL4" s="50"/>
      <c r="AKM4" s="50"/>
      <c r="AKN4" s="50"/>
      <c r="AKO4" s="50"/>
      <c r="AKP4" s="50"/>
      <c r="AKQ4" s="50"/>
      <c r="AKR4" s="50"/>
      <c r="AKS4" s="50"/>
      <c r="AKT4" s="50"/>
      <c r="AKU4" s="50"/>
      <c r="AKV4" s="50"/>
      <c r="AKW4" s="50"/>
      <c r="AKX4" s="50"/>
      <c r="AKY4" s="50"/>
      <c r="AKZ4" s="50"/>
      <c r="ALA4" s="50"/>
      <c r="ALB4" s="50"/>
      <c r="ALC4" s="50"/>
      <c r="ALD4" s="50"/>
      <c r="ALE4" s="50"/>
      <c r="ALF4" s="50"/>
      <c r="ALG4" s="50"/>
      <c r="ALH4" s="50"/>
      <c r="ALI4" s="50"/>
      <c r="ALJ4" s="50"/>
      <c r="ALK4" s="50"/>
      <c r="ALL4" s="50"/>
      <c r="ALM4" s="50"/>
      <c r="ALN4" s="50"/>
      <c r="ALO4" s="50"/>
      <c r="ALP4" s="50"/>
      <c r="ALQ4" s="50"/>
      <c r="ALR4" s="50"/>
      <c r="ALS4" s="50"/>
      <c r="ALT4" s="50"/>
      <c r="ALU4" s="50"/>
      <c r="ALV4" s="50"/>
      <c r="ALW4" s="50"/>
      <c r="ALX4" s="50"/>
      <c r="ALY4" s="50"/>
      <c r="ALZ4" s="50"/>
      <c r="AMA4" s="50"/>
      <c r="AMB4" s="50"/>
      <c r="AMC4" s="50"/>
      <c r="AMD4" s="50"/>
      <c r="AME4" s="50"/>
      <c r="AMF4" s="50"/>
      <c r="AMG4" s="50"/>
      <c r="AMH4" s="50"/>
      <c r="AMI4" s="50"/>
      <c r="AMJ4" s="50"/>
      <c r="AMK4" s="50"/>
    </row>
    <row r="5" spans="1:1025" x14ac:dyDescent="0.3">
      <c r="A5" s="38" t="s">
        <v>648</v>
      </c>
      <c r="B5" s="38"/>
      <c r="C5" s="38"/>
      <c r="D5" s="38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  <c r="LF5" s="50"/>
      <c r="LG5" s="50"/>
      <c r="LH5" s="50"/>
      <c r="LI5" s="50"/>
      <c r="LJ5" s="50"/>
      <c r="LK5" s="50"/>
      <c r="LL5" s="50"/>
      <c r="LM5" s="50"/>
      <c r="LN5" s="50"/>
      <c r="LO5" s="50"/>
      <c r="LP5" s="50"/>
      <c r="LQ5" s="50"/>
      <c r="LR5" s="50"/>
      <c r="LS5" s="50"/>
      <c r="LT5" s="50"/>
      <c r="LU5" s="50"/>
      <c r="LV5" s="50"/>
      <c r="LW5" s="50"/>
      <c r="LX5" s="50"/>
      <c r="LY5" s="50"/>
      <c r="LZ5" s="50"/>
      <c r="MA5" s="50"/>
      <c r="MB5" s="50"/>
      <c r="MC5" s="50"/>
      <c r="MD5" s="50"/>
      <c r="ME5" s="50"/>
      <c r="MF5" s="50"/>
      <c r="MG5" s="50"/>
      <c r="MH5" s="50"/>
      <c r="MI5" s="50"/>
      <c r="MJ5" s="50"/>
      <c r="MK5" s="50"/>
      <c r="ML5" s="50"/>
      <c r="MM5" s="50"/>
      <c r="MN5" s="50"/>
      <c r="MO5" s="50"/>
      <c r="MP5" s="50"/>
      <c r="MQ5" s="50"/>
      <c r="MR5" s="50"/>
      <c r="MS5" s="50"/>
      <c r="MT5" s="50"/>
      <c r="MU5" s="50"/>
      <c r="MV5" s="50"/>
      <c r="MW5" s="50"/>
      <c r="MX5" s="50"/>
      <c r="MY5" s="50"/>
      <c r="MZ5" s="50"/>
      <c r="NA5" s="50"/>
      <c r="NB5" s="50"/>
      <c r="NC5" s="50"/>
      <c r="ND5" s="50"/>
      <c r="NE5" s="50"/>
      <c r="NF5" s="50"/>
      <c r="NG5" s="50"/>
      <c r="NH5" s="50"/>
      <c r="NI5" s="50"/>
      <c r="NJ5" s="50"/>
      <c r="NK5" s="50"/>
      <c r="NL5" s="50"/>
      <c r="NM5" s="50"/>
      <c r="NN5" s="50"/>
      <c r="NO5" s="50"/>
      <c r="NP5" s="50"/>
      <c r="NQ5" s="50"/>
      <c r="NR5" s="50"/>
      <c r="NS5" s="50"/>
      <c r="NT5" s="50"/>
      <c r="NU5" s="50"/>
      <c r="NV5" s="50"/>
      <c r="NW5" s="50"/>
      <c r="NX5" s="50"/>
      <c r="NY5" s="50"/>
      <c r="NZ5" s="50"/>
      <c r="OA5" s="50"/>
      <c r="OB5" s="50"/>
      <c r="OC5" s="50"/>
      <c r="OD5" s="50"/>
      <c r="OE5" s="50"/>
      <c r="OF5" s="50"/>
      <c r="OG5" s="50"/>
      <c r="OH5" s="50"/>
      <c r="OI5" s="50"/>
      <c r="OJ5" s="50"/>
      <c r="OK5" s="50"/>
      <c r="OL5" s="50"/>
      <c r="OM5" s="50"/>
      <c r="ON5" s="50"/>
      <c r="OO5" s="50"/>
      <c r="OP5" s="50"/>
      <c r="OQ5" s="50"/>
      <c r="OR5" s="50"/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0"/>
      <c r="PM5" s="50"/>
      <c r="PN5" s="50"/>
      <c r="PO5" s="50"/>
      <c r="PP5" s="50"/>
      <c r="PQ5" s="50"/>
      <c r="PR5" s="50"/>
      <c r="PS5" s="50"/>
      <c r="PT5" s="50"/>
      <c r="PU5" s="50"/>
      <c r="PV5" s="50"/>
      <c r="PW5" s="50"/>
      <c r="PX5" s="50"/>
      <c r="PY5" s="50"/>
      <c r="PZ5" s="50"/>
      <c r="QA5" s="50"/>
      <c r="QB5" s="50"/>
      <c r="QC5" s="50"/>
      <c r="QD5" s="50"/>
      <c r="QE5" s="50"/>
      <c r="QF5" s="50"/>
      <c r="QG5" s="50"/>
      <c r="QH5" s="50"/>
      <c r="QI5" s="50"/>
      <c r="QJ5" s="50"/>
      <c r="QK5" s="50"/>
      <c r="QL5" s="50"/>
      <c r="QM5" s="50"/>
      <c r="QN5" s="50"/>
      <c r="QO5" s="50"/>
      <c r="QP5" s="50"/>
      <c r="QQ5" s="50"/>
      <c r="QR5" s="50"/>
      <c r="QS5" s="50"/>
      <c r="QT5" s="50"/>
      <c r="QU5" s="50"/>
      <c r="QV5" s="50"/>
      <c r="QW5" s="50"/>
      <c r="QX5" s="50"/>
      <c r="QY5" s="50"/>
      <c r="QZ5" s="50"/>
      <c r="RA5" s="50"/>
      <c r="RB5" s="50"/>
      <c r="RC5" s="50"/>
      <c r="RD5" s="50"/>
      <c r="RE5" s="50"/>
      <c r="RF5" s="50"/>
      <c r="RG5" s="50"/>
      <c r="RH5" s="50"/>
      <c r="RI5" s="50"/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50"/>
      <c r="SD5" s="50"/>
      <c r="SE5" s="50"/>
      <c r="SF5" s="50"/>
      <c r="SG5" s="50"/>
      <c r="SH5" s="50"/>
      <c r="SI5" s="50"/>
      <c r="SJ5" s="50"/>
      <c r="SK5" s="50"/>
      <c r="SL5" s="50"/>
      <c r="SM5" s="50"/>
      <c r="SN5" s="50"/>
      <c r="SO5" s="50"/>
      <c r="SP5" s="50"/>
      <c r="SQ5" s="50"/>
      <c r="SR5" s="50"/>
      <c r="SS5" s="50"/>
      <c r="ST5" s="50"/>
      <c r="SU5" s="50"/>
      <c r="SV5" s="50"/>
      <c r="SW5" s="50"/>
      <c r="SX5" s="50"/>
      <c r="SY5" s="50"/>
      <c r="SZ5" s="50"/>
      <c r="TA5" s="50"/>
      <c r="TB5" s="50"/>
      <c r="TC5" s="50"/>
      <c r="TD5" s="50"/>
      <c r="TE5" s="50"/>
      <c r="TF5" s="50"/>
      <c r="TG5" s="50"/>
      <c r="TH5" s="50"/>
      <c r="TI5" s="50"/>
      <c r="TJ5" s="50"/>
      <c r="TK5" s="50"/>
      <c r="TL5" s="50"/>
      <c r="TM5" s="50"/>
      <c r="TN5" s="50"/>
      <c r="TO5" s="50"/>
      <c r="TP5" s="50"/>
      <c r="TQ5" s="50"/>
      <c r="TR5" s="50"/>
      <c r="TS5" s="50"/>
      <c r="TT5" s="50"/>
      <c r="TU5" s="50"/>
      <c r="TV5" s="50"/>
      <c r="TW5" s="50"/>
      <c r="TX5" s="50"/>
      <c r="TY5" s="50"/>
      <c r="TZ5" s="50"/>
      <c r="UA5" s="50"/>
      <c r="UB5" s="50"/>
      <c r="UC5" s="50"/>
      <c r="UD5" s="50"/>
      <c r="UE5" s="50"/>
      <c r="UF5" s="50"/>
      <c r="UG5" s="50"/>
      <c r="UH5" s="50"/>
      <c r="UI5" s="50"/>
      <c r="UJ5" s="50"/>
      <c r="UK5" s="50"/>
      <c r="UL5" s="50"/>
      <c r="UM5" s="50"/>
      <c r="UN5" s="50"/>
      <c r="UO5" s="50"/>
      <c r="UP5" s="50"/>
      <c r="UQ5" s="50"/>
      <c r="UR5" s="50"/>
      <c r="US5" s="50"/>
      <c r="UT5" s="50"/>
      <c r="UU5" s="50"/>
      <c r="UV5" s="50"/>
      <c r="UW5" s="50"/>
      <c r="UX5" s="50"/>
      <c r="UY5" s="50"/>
      <c r="UZ5" s="50"/>
      <c r="VA5" s="50"/>
      <c r="VB5" s="50"/>
      <c r="VC5" s="50"/>
      <c r="VD5" s="50"/>
      <c r="VE5" s="50"/>
      <c r="VF5" s="50"/>
      <c r="VG5" s="50"/>
      <c r="VH5" s="50"/>
      <c r="VI5" s="50"/>
      <c r="VJ5" s="50"/>
      <c r="VK5" s="50"/>
      <c r="VL5" s="50"/>
      <c r="VM5" s="50"/>
      <c r="VN5" s="50"/>
      <c r="VO5" s="50"/>
      <c r="VP5" s="50"/>
      <c r="VQ5" s="50"/>
      <c r="VR5" s="50"/>
      <c r="VS5" s="50"/>
      <c r="VT5" s="50"/>
      <c r="VU5" s="50"/>
      <c r="VV5" s="50"/>
      <c r="VW5" s="50"/>
      <c r="VX5" s="50"/>
      <c r="VY5" s="50"/>
      <c r="VZ5" s="50"/>
      <c r="WA5" s="50"/>
      <c r="WB5" s="50"/>
      <c r="WC5" s="50"/>
      <c r="WD5" s="50"/>
      <c r="WE5" s="50"/>
      <c r="WF5" s="50"/>
      <c r="WG5" s="50"/>
      <c r="WH5" s="50"/>
      <c r="WI5" s="50"/>
      <c r="WJ5" s="50"/>
      <c r="WK5" s="50"/>
      <c r="WL5" s="50"/>
      <c r="WM5" s="50"/>
      <c r="WN5" s="50"/>
      <c r="WO5" s="50"/>
      <c r="WP5" s="50"/>
      <c r="WQ5" s="50"/>
      <c r="WR5" s="50"/>
      <c r="WS5" s="50"/>
      <c r="WT5" s="50"/>
      <c r="WU5" s="50"/>
      <c r="WV5" s="50"/>
      <c r="WW5" s="50"/>
      <c r="WX5" s="50"/>
      <c r="WY5" s="50"/>
      <c r="WZ5" s="50"/>
      <c r="XA5" s="50"/>
      <c r="XB5" s="50"/>
      <c r="XC5" s="50"/>
      <c r="XD5" s="50"/>
      <c r="XE5" s="50"/>
      <c r="XF5" s="50"/>
      <c r="XG5" s="50"/>
      <c r="XH5" s="50"/>
      <c r="XI5" s="50"/>
      <c r="XJ5" s="50"/>
      <c r="XK5" s="50"/>
      <c r="XL5" s="50"/>
      <c r="XM5" s="50"/>
      <c r="XN5" s="50"/>
      <c r="XO5" s="50"/>
      <c r="XP5" s="50"/>
      <c r="XQ5" s="50"/>
      <c r="XR5" s="50"/>
      <c r="XS5" s="50"/>
      <c r="XT5" s="50"/>
      <c r="XU5" s="50"/>
      <c r="XV5" s="50"/>
      <c r="XW5" s="50"/>
      <c r="XX5" s="50"/>
      <c r="XY5" s="50"/>
      <c r="XZ5" s="50"/>
      <c r="YA5" s="50"/>
      <c r="YB5" s="50"/>
      <c r="YC5" s="50"/>
      <c r="YD5" s="50"/>
      <c r="YE5" s="50"/>
      <c r="YF5" s="50"/>
      <c r="YG5" s="50"/>
      <c r="YH5" s="50"/>
      <c r="YI5" s="50"/>
      <c r="YJ5" s="50"/>
      <c r="YK5" s="50"/>
      <c r="YL5" s="50"/>
      <c r="YM5" s="50"/>
      <c r="YN5" s="50"/>
      <c r="YO5" s="50"/>
      <c r="YP5" s="50"/>
      <c r="YQ5" s="50"/>
      <c r="YR5" s="50"/>
      <c r="YS5" s="50"/>
      <c r="YT5" s="50"/>
      <c r="YU5" s="50"/>
      <c r="YV5" s="50"/>
      <c r="YW5" s="50"/>
      <c r="YX5" s="50"/>
      <c r="YY5" s="50"/>
      <c r="YZ5" s="50"/>
      <c r="ZA5" s="50"/>
      <c r="ZB5" s="50"/>
      <c r="ZC5" s="50"/>
      <c r="ZD5" s="50"/>
      <c r="ZE5" s="50"/>
      <c r="ZF5" s="50"/>
      <c r="ZG5" s="50"/>
      <c r="ZH5" s="50"/>
      <c r="ZI5" s="50"/>
      <c r="ZJ5" s="50"/>
      <c r="ZK5" s="50"/>
      <c r="ZL5" s="50"/>
      <c r="ZM5" s="50"/>
      <c r="ZN5" s="50"/>
      <c r="ZO5" s="50"/>
      <c r="ZP5" s="50"/>
      <c r="ZQ5" s="50"/>
      <c r="ZR5" s="50"/>
      <c r="ZS5" s="50"/>
      <c r="ZT5" s="50"/>
      <c r="ZU5" s="50"/>
      <c r="ZV5" s="50"/>
      <c r="ZW5" s="50"/>
      <c r="ZX5" s="50"/>
      <c r="ZY5" s="50"/>
      <c r="ZZ5" s="50"/>
      <c r="AAA5" s="50"/>
      <c r="AAB5" s="50"/>
      <c r="AAC5" s="50"/>
      <c r="AAD5" s="50"/>
      <c r="AAE5" s="50"/>
      <c r="AAF5" s="50"/>
      <c r="AAG5" s="50"/>
      <c r="AAH5" s="50"/>
      <c r="AAI5" s="50"/>
      <c r="AAJ5" s="50"/>
      <c r="AAK5" s="50"/>
      <c r="AAL5" s="50"/>
      <c r="AAM5" s="50"/>
      <c r="AAN5" s="50"/>
      <c r="AAO5" s="50"/>
      <c r="AAP5" s="50"/>
      <c r="AAQ5" s="50"/>
      <c r="AAR5" s="50"/>
      <c r="AAS5" s="50"/>
      <c r="AAT5" s="50"/>
      <c r="AAU5" s="50"/>
      <c r="AAV5" s="50"/>
      <c r="AAW5" s="50"/>
      <c r="AAX5" s="50"/>
      <c r="AAY5" s="50"/>
      <c r="AAZ5" s="50"/>
      <c r="ABA5" s="50"/>
      <c r="ABB5" s="50"/>
      <c r="ABC5" s="50"/>
      <c r="ABD5" s="50"/>
      <c r="ABE5" s="50"/>
      <c r="ABF5" s="50"/>
      <c r="ABG5" s="50"/>
      <c r="ABH5" s="50"/>
      <c r="ABI5" s="50"/>
      <c r="ABJ5" s="50"/>
      <c r="ABK5" s="50"/>
      <c r="ABL5" s="50"/>
      <c r="ABM5" s="50"/>
      <c r="ABN5" s="50"/>
      <c r="ABO5" s="50"/>
      <c r="ABP5" s="50"/>
      <c r="ABQ5" s="50"/>
      <c r="ABR5" s="50"/>
      <c r="ABS5" s="50"/>
      <c r="ABT5" s="50"/>
      <c r="ABU5" s="50"/>
      <c r="ABV5" s="50"/>
      <c r="ABW5" s="50"/>
      <c r="ABX5" s="50"/>
      <c r="ABY5" s="50"/>
      <c r="ABZ5" s="50"/>
      <c r="ACA5" s="50"/>
      <c r="ACB5" s="50"/>
      <c r="ACC5" s="50"/>
      <c r="ACD5" s="50"/>
      <c r="ACE5" s="50"/>
      <c r="ACF5" s="50"/>
      <c r="ACG5" s="50"/>
      <c r="ACH5" s="50"/>
      <c r="ACI5" s="50"/>
      <c r="ACJ5" s="50"/>
      <c r="ACK5" s="50"/>
      <c r="ACL5" s="50"/>
      <c r="ACM5" s="50"/>
      <c r="ACN5" s="50"/>
      <c r="ACO5" s="50"/>
      <c r="ACP5" s="50"/>
      <c r="ACQ5" s="50"/>
      <c r="ACR5" s="50"/>
      <c r="ACS5" s="50"/>
      <c r="ACT5" s="50"/>
      <c r="ACU5" s="50"/>
      <c r="ACV5" s="50"/>
      <c r="ACW5" s="50"/>
      <c r="ACX5" s="50"/>
      <c r="ACY5" s="50"/>
      <c r="ACZ5" s="50"/>
      <c r="ADA5" s="50"/>
      <c r="ADB5" s="50"/>
      <c r="ADC5" s="50"/>
      <c r="ADD5" s="50"/>
      <c r="ADE5" s="50"/>
      <c r="ADF5" s="50"/>
      <c r="ADG5" s="50"/>
      <c r="ADH5" s="50"/>
      <c r="ADI5" s="50"/>
      <c r="ADJ5" s="50"/>
      <c r="ADK5" s="50"/>
      <c r="ADL5" s="50"/>
      <c r="ADM5" s="50"/>
      <c r="ADN5" s="50"/>
      <c r="ADO5" s="50"/>
      <c r="ADP5" s="50"/>
      <c r="ADQ5" s="50"/>
      <c r="ADR5" s="50"/>
      <c r="ADS5" s="50"/>
      <c r="ADT5" s="50"/>
      <c r="ADU5" s="50"/>
      <c r="ADV5" s="50"/>
      <c r="ADW5" s="50"/>
      <c r="ADX5" s="50"/>
      <c r="ADY5" s="50"/>
      <c r="ADZ5" s="50"/>
      <c r="AEA5" s="50"/>
      <c r="AEB5" s="50"/>
      <c r="AEC5" s="50"/>
      <c r="AED5" s="50"/>
      <c r="AEE5" s="50"/>
      <c r="AEF5" s="50"/>
      <c r="AEG5" s="50"/>
      <c r="AEH5" s="50"/>
      <c r="AEI5" s="50"/>
      <c r="AEJ5" s="50"/>
      <c r="AEK5" s="50"/>
      <c r="AEL5" s="50"/>
      <c r="AEM5" s="50"/>
      <c r="AEN5" s="50"/>
      <c r="AEO5" s="50"/>
      <c r="AEP5" s="50"/>
      <c r="AEQ5" s="50"/>
      <c r="AER5" s="50"/>
      <c r="AES5" s="50"/>
      <c r="AET5" s="50"/>
      <c r="AEU5" s="50"/>
      <c r="AEV5" s="50"/>
      <c r="AEW5" s="50"/>
      <c r="AEX5" s="50"/>
      <c r="AEY5" s="50"/>
      <c r="AEZ5" s="50"/>
      <c r="AFA5" s="50"/>
      <c r="AFB5" s="50"/>
      <c r="AFC5" s="50"/>
      <c r="AFD5" s="50"/>
      <c r="AFE5" s="50"/>
      <c r="AFF5" s="50"/>
      <c r="AFG5" s="50"/>
      <c r="AFH5" s="50"/>
      <c r="AFI5" s="50"/>
      <c r="AFJ5" s="50"/>
      <c r="AFK5" s="50"/>
      <c r="AFL5" s="50"/>
      <c r="AFM5" s="50"/>
      <c r="AFN5" s="50"/>
      <c r="AFO5" s="50"/>
      <c r="AFP5" s="50"/>
      <c r="AFQ5" s="50"/>
      <c r="AFR5" s="50"/>
      <c r="AFS5" s="50"/>
      <c r="AFT5" s="50"/>
      <c r="AFU5" s="50"/>
      <c r="AFV5" s="50"/>
      <c r="AFW5" s="50"/>
      <c r="AFX5" s="50"/>
      <c r="AFY5" s="50"/>
      <c r="AFZ5" s="50"/>
      <c r="AGA5" s="50"/>
      <c r="AGB5" s="50"/>
      <c r="AGC5" s="50"/>
      <c r="AGD5" s="50"/>
      <c r="AGE5" s="50"/>
      <c r="AGF5" s="50"/>
      <c r="AGG5" s="50"/>
      <c r="AGH5" s="50"/>
      <c r="AGI5" s="50"/>
      <c r="AGJ5" s="50"/>
      <c r="AGK5" s="50"/>
      <c r="AGL5" s="50"/>
      <c r="AGM5" s="50"/>
      <c r="AGN5" s="50"/>
      <c r="AGO5" s="50"/>
      <c r="AGP5" s="50"/>
      <c r="AGQ5" s="50"/>
      <c r="AGR5" s="50"/>
      <c r="AGS5" s="50"/>
      <c r="AGT5" s="50"/>
      <c r="AGU5" s="50"/>
      <c r="AGV5" s="50"/>
      <c r="AGW5" s="50"/>
      <c r="AGX5" s="50"/>
      <c r="AGY5" s="50"/>
      <c r="AGZ5" s="50"/>
      <c r="AHA5" s="50"/>
      <c r="AHB5" s="50"/>
      <c r="AHC5" s="50"/>
      <c r="AHD5" s="50"/>
      <c r="AHE5" s="50"/>
      <c r="AHF5" s="50"/>
      <c r="AHG5" s="50"/>
      <c r="AHH5" s="50"/>
      <c r="AHI5" s="50"/>
      <c r="AHJ5" s="50"/>
      <c r="AHK5" s="50"/>
      <c r="AHL5" s="50"/>
      <c r="AHM5" s="50"/>
      <c r="AHN5" s="50"/>
      <c r="AHO5" s="50"/>
      <c r="AHP5" s="50"/>
      <c r="AHQ5" s="50"/>
      <c r="AHR5" s="50"/>
      <c r="AHS5" s="50"/>
      <c r="AHT5" s="50"/>
      <c r="AHU5" s="50"/>
      <c r="AHV5" s="50"/>
      <c r="AHW5" s="50"/>
      <c r="AHX5" s="50"/>
      <c r="AHY5" s="50"/>
      <c r="AHZ5" s="50"/>
      <c r="AIA5" s="50"/>
      <c r="AIB5" s="50"/>
      <c r="AIC5" s="50"/>
      <c r="AID5" s="50"/>
      <c r="AIE5" s="50"/>
      <c r="AIF5" s="50"/>
      <c r="AIG5" s="50"/>
      <c r="AIH5" s="50"/>
      <c r="AII5" s="50"/>
      <c r="AIJ5" s="50"/>
      <c r="AIK5" s="50"/>
      <c r="AIL5" s="50"/>
      <c r="AIM5" s="50"/>
      <c r="AIN5" s="50"/>
      <c r="AIO5" s="50"/>
      <c r="AIP5" s="50"/>
      <c r="AIQ5" s="50"/>
      <c r="AIR5" s="50"/>
      <c r="AIS5" s="50"/>
      <c r="AIT5" s="50"/>
      <c r="AIU5" s="50"/>
      <c r="AIV5" s="50"/>
      <c r="AIW5" s="50"/>
      <c r="AIX5" s="50"/>
      <c r="AIY5" s="50"/>
      <c r="AIZ5" s="50"/>
      <c r="AJA5" s="50"/>
      <c r="AJB5" s="50"/>
      <c r="AJC5" s="50"/>
      <c r="AJD5" s="50"/>
      <c r="AJE5" s="50"/>
      <c r="AJF5" s="50"/>
      <c r="AJG5" s="50"/>
      <c r="AJH5" s="50"/>
      <c r="AJI5" s="50"/>
      <c r="AJJ5" s="50"/>
      <c r="AJK5" s="50"/>
      <c r="AJL5" s="50"/>
      <c r="AJM5" s="50"/>
      <c r="AJN5" s="50"/>
      <c r="AJO5" s="50"/>
      <c r="AJP5" s="50"/>
      <c r="AJQ5" s="50"/>
      <c r="AJR5" s="50"/>
      <c r="AJS5" s="50"/>
      <c r="AJT5" s="50"/>
      <c r="AJU5" s="50"/>
      <c r="AJV5" s="50"/>
      <c r="AJW5" s="50"/>
      <c r="AJX5" s="50"/>
      <c r="AJY5" s="50"/>
      <c r="AJZ5" s="50"/>
      <c r="AKA5" s="50"/>
      <c r="AKB5" s="50"/>
      <c r="AKC5" s="50"/>
      <c r="AKD5" s="50"/>
      <c r="AKE5" s="50"/>
      <c r="AKF5" s="50"/>
      <c r="AKG5" s="50"/>
      <c r="AKH5" s="50"/>
      <c r="AKI5" s="50"/>
      <c r="AKJ5" s="50"/>
      <c r="AKK5" s="50"/>
      <c r="AKL5" s="50"/>
      <c r="AKM5" s="50"/>
      <c r="AKN5" s="50"/>
      <c r="AKO5" s="50"/>
      <c r="AKP5" s="50"/>
      <c r="AKQ5" s="50"/>
      <c r="AKR5" s="50"/>
      <c r="AKS5" s="50"/>
      <c r="AKT5" s="50"/>
      <c r="AKU5" s="50"/>
      <c r="AKV5" s="50"/>
      <c r="AKW5" s="50"/>
      <c r="AKX5" s="50"/>
      <c r="AKY5" s="50"/>
      <c r="AKZ5" s="50"/>
      <c r="ALA5" s="50"/>
      <c r="ALB5" s="50"/>
      <c r="ALC5" s="50"/>
      <c r="ALD5" s="50"/>
      <c r="ALE5" s="50"/>
      <c r="ALF5" s="50"/>
      <c r="ALG5" s="50"/>
      <c r="ALH5" s="50"/>
      <c r="ALI5" s="50"/>
      <c r="ALJ5" s="50"/>
      <c r="ALK5" s="50"/>
      <c r="ALL5" s="50"/>
      <c r="ALM5" s="50"/>
      <c r="ALN5" s="50"/>
      <c r="ALO5" s="50"/>
      <c r="ALP5" s="50"/>
      <c r="ALQ5" s="50"/>
      <c r="ALR5" s="50"/>
      <c r="ALS5" s="50"/>
      <c r="ALT5" s="50"/>
      <c r="ALU5" s="50"/>
      <c r="ALV5" s="50"/>
      <c r="ALW5" s="50"/>
      <c r="ALX5" s="50"/>
      <c r="ALY5" s="50"/>
      <c r="ALZ5" s="50"/>
      <c r="AMA5" s="50"/>
      <c r="AMB5" s="50"/>
      <c r="AMC5" s="50"/>
      <c r="AMD5" s="50"/>
      <c r="AME5" s="50"/>
      <c r="AMF5" s="50"/>
      <c r="AMG5" s="50"/>
      <c r="AMH5" s="50"/>
      <c r="AMI5" s="50"/>
      <c r="AMJ5" s="50"/>
      <c r="AMK5" s="50"/>
    </row>
    <row r="6" spans="1:1025" ht="66" x14ac:dyDescent="0.3">
      <c r="A6" s="102" t="s">
        <v>333</v>
      </c>
      <c r="B6" s="103" t="s">
        <v>334</v>
      </c>
      <c r="C6" s="103" t="s">
        <v>335</v>
      </c>
      <c r="D6" s="103" t="s">
        <v>336</v>
      </c>
      <c r="E6" s="103" t="s">
        <v>337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50"/>
      <c r="MK6" s="50"/>
      <c r="ML6" s="50"/>
      <c r="MM6" s="50"/>
      <c r="MN6" s="50"/>
      <c r="MO6" s="50"/>
      <c r="MP6" s="50"/>
      <c r="MQ6" s="50"/>
      <c r="MR6" s="50"/>
      <c r="MS6" s="50"/>
      <c r="MT6" s="50"/>
      <c r="MU6" s="50"/>
      <c r="MV6" s="50"/>
      <c r="MW6" s="50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0"/>
      <c r="NI6" s="50"/>
      <c r="NJ6" s="50"/>
      <c r="NK6" s="50"/>
      <c r="NL6" s="50"/>
      <c r="NM6" s="50"/>
      <c r="NN6" s="50"/>
      <c r="NO6" s="50"/>
      <c r="NP6" s="50"/>
      <c r="NQ6" s="50"/>
      <c r="NR6" s="50"/>
      <c r="NS6" s="50"/>
      <c r="NT6" s="50"/>
      <c r="NU6" s="50"/>
      <c r="NV6" s="50"/>
      <c r="NW6" s="50"/>
      <c r="NX6" s="50"/>
      <c r="NY6" s="50"/>
      <c r="NZ6" s="50"/>
      <c r="OA6" s="50"/>
      <c r="OB6" s="50"/>
      <c r="OC6" s="50"/>
      <c r="OD6" s="50"/>
      <c r="OE6" s="50"/>
      <c r="OF6" s="50"/>
      <c r="OG6" s="50"/>
      <c r="OH6" s="50"/>
      <c r="OI6" s="50"/>
      <c r="OJ6" s="50"/>
      <c r="OK6" s="50"/>
      <c r="OL6" s="50"/>
      <c r="OM6" s="50"/>
      <c r="ON6" s="50"/>
      <c r="OO6" s="50"/>
      <c r="OP6" s="50"/>
      <c r="OQ6" s="50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0"/>
      <c r="PW6" s="50"/>
      <c r="PX6" s="50"/>
      <c r="PY6" s="50"/>
      <c r="PZ6" s="50"/>
      <c r="QA6" s="50"/>
      <c r="QB6" s="50"/>
      <c r="QC6" s="50"/>
      <c r="QD6" s="50"/>
      <c r="QE6" s="50"/>
      <c r="QF6" s="50"/>
      <c r="QG6" s="50"/>
      <c r="QH6" s="50"/>
      <c r="QI6" s="50"/>
      <c r="QJ6" s="50"/>
      <c r="QK6" s="50"/>
      <c r="QL6" s="50"/>
      <c r="QM6" s="50"/>
      <c r="QN6" s="50"/>
      <c r="QO6" s="50"/>
      <c r="QP6" s="50"/>
      <c r="QQ6" s="50"/>
      <c r="QR6" s="50"/>
      <c r="QS6" s="50"/>
      <c r="QT6" s="50"/>
      <c r="QU6" s="50"/>
      <c r="QV6" s="50"/>
      <c r="QW6" s="50"/>
      <c r="QX6" s="50"/>
      <c r="QY6" s="50"/>
      <c r="QZ6" s="50"/>
      <c r="RA6" s="50"/>
      <c r="RB6" s="50"/>
      <c r="RC6" s="50"/>
      <c r="RD6" s="50"/>
      <c r="RE6" s="50"/>
      <c r="RF6" s="50"/>
      <c r="RG6" s="50"/>
      <c r="RH6" s="50"/>
      <c r="RI6" s="50"/>
      <c r="RJ6" s="50"/>
      <c r="RK6" s="50"/>
      <c r="RL6" s="50"/>
      <c r="RM6" s="50"/>
      <c r="RN6" s="50"/>
      <c r="RO6" s="50"/>
      <c r="RP6" s="50"/>
      <c r="RQ6" s="50"/>
      <c r="RR6" s="50"/>
      <c r="RS6" s="50"/>
      <c r="RT6" s="50"/>
      <c r="RU6" s="50"/>
      <c r="RV6" s="50"/>
      <c r="RW6" s="50"/>
      <c r="RX6" s="50"/>
      <c r="RY6" s="50"/>
      <c r="RZ6" s="50"/>
      <c r="SA6" s="50"/>
      <c r="SB6" s="50"/>
      <c r="SC6" s="50"/>
      <c r="SD6" s="50"/>
      <c r="SE6" s="50"/>
      <c r="SF6" s="50"/>
      <c r="SG6" s="50"/>
      <c r="SH6" s="50"/>
      <c r="SI6" s="50"/>
      <c r="SJ6" s="50"/>
      <c r="SK6" s="50"/>
      <c r="SL6" s="50"/>
      <c r="SM6" s="50"/>
      <c r="SN6" s="50"/>
      <c r="SO6" s="50"/>
      <c r="SP6" s="50"/>
      <c r="SQ6" s="50"/>
      <c r="SR6" s="50"/>
      <c r="SS6" s="50"/>
      <c r="ST6" s="50"/>
      <c r="SU6" s="50"/>
      <c r="SV6" s="50"/>
      <c r="SW6" s="50"/>
      <c r="SX6" s="50"/>
      <c r="SY6" s="50"/>
      <c r="SZ6" s="50"/>
      <c r="TA6" s="50"/>
      <c r="TB6" s="50"/>
      <c r="TC6" s="50"/>
      <c r="TD6" s="50"/>
      <c r="TE6" s="50"/>
      <c r="TF6" s="50"/>
      <c r="TG6" s="50"/>
      <c r="TH6" s="50"/>
      <c r="TI6" s="50"/>
      <c r="TJ6" s="50"/>
      <c r="TK6" s="50"/>
      <c r="TL6" s="50"/>
      <c r="TM6" s="50"/>
      <c r="TN6" s="50"/>
      <c r="TO6" s="50"/>
      <c r="TP6" s="50"/>
      <c r="TQ6" s="50"/>
      <c r="TR6" s="50"/>
      <c r="TS6" s="50"/>
      <c r="TT6" s="50"/>
      <c r="TU6" s="50"/>
      <c r="TV6" s="50"/>
      <c r="TW6" s="50"/>
      <c r="TX6" s="50"/>
      <c r="TY6" s="50"/>
      <c r="TZ6" s="50"/>
      <c r="UA6" s="50"/>
      <c r="UB6" s="50"/>
      <c r="UC6" s="50"/>
      <c r="UD6" s="50"/>
      <c r="UE6" s="50"/>
      <c r="UF6" s="50"/>
      <c r="UG6" s="50"/>
      <c r="UH6" s="50"/>
      <c r="UI6" s="50"/>
      <c r="UJ6" s="50"/>
      <c r="UK6" s="50"/>
      <c r="UL6" s="50"/>
      <c r="UM6" s="50"/>
      <c r="UN6" s="50"/>
      <c r="UO6" s="50"/>
      <c r="UP6" s="50"/>
      <c r="UQ6" s="50"/>
      <c r="UR6" s="50"/>
      <c r="US6" s="50"/>
      <c r="UT6" s="50"/>
      <c r="UU6" s="50"/>
      <c r="UV6" s="50"/>
      <c r="UW6" s="50"/>
      <c r="UX6" s="50"/>
      <c r="UY6" s="50"/>
      <c r="UZ6" s="50"/>
      <c r="VA6" s="50"/>
      <c r="VB6" s="50"/>
      <c r="VC6" s="50"/>
      <c r="VD6" s="50"/>
      <c r="VE6" s="50"/>
      <c r="VF6" s="50"/>
      <c r="VG6" s="50"/>
      <c r="VH6" s="50"/>
      <c r="VI6" s="50"/>
      <c r="VJ6" s="50"/>
      <c r="VK6" s="50"/>
      <c r="VL6" s="50"/>
      <c r="VM6" s="50"/>
      <c r="VN6" s="50"/>
      <c r="VO6" s="50"/>
      <c r="VP6" s="50"/>
      <c r="VQ6" s="50"/>
      <c r="VR6" s="50"/>
      <c r="VS6" s="50"/>
      <c r="VT6" s="50"/>
      <c r="VU6" s="50"/>
      <c r="VV6" s="50"/>
      <c r="VW6" s="50"/>
      <c r="VX6" s="50"/>
      <c r="VY6" s="50"/>
      <c r="VZ6" s="50"/>
      <c r="WA6" s="50"/>
      <c r="WB6" s="50"/>
      <c r="WC6" s="50"/>
      <c r="WD6" s="50"/>
      <c r="WE6" s="50"/>
      <c r="WF6" s="50"/>
      <c r="WG6" s="50"/>
      <c r="WH6" s="50"/>
      <c r="WI6" s="50"/>
      <c r="WJ6" s="50"/>
      <c r="WK6" s="50"/>
      <c r="WL6" s="50"/>
      <c r="WM6" s="50"/>
      <c r="WN6" s="50"/>
      <c r="WO6" s="50"/>
      <c r="WP6" s="50"/>
      <c r="WQ6" s="50"/>
      <c r="WR6" s="50"/>
      <c r="WS6" s="50"/>
      <c r="WT6" s="50"/>
      <c r="WU6" s="50"/>
      <c r="WV6" s="50"/>
      <c r="WW6" s="50"/>
      <c r="WX6" s="50"/>
      <c r="WY6" s="50"/>
      <c r="WZ6" s="50"/>
      <c r="XA6" s="50"/>
      <c r="XB6" s="50"/>
      <c r="XC6" s="50"/>
      <c r="XD6" s="50"/>
      <c r="XE6" s="50"/>
      <c r="XF6" s="50"/>
      <c r="XG6" s="50"/>
      <c r="XH6" s="50"/>
      <c r="XI6" s="50"/>
      <c r="XJ6" s="50"/>
      <c r="XK6" s="50"/>
      <c r="XL6" s="50"/>
      <c r="XM6" s="50"/>
      <c r="XN6" s="50"/>
      <c r="XO6" s="50"/>
      <c r="XP6" s="50"/>
      <c r="XQ6" s="50"/>
      <c r="XR6" s="50"/>
      <c r="XS6" s="50"/>
      <c r="XT6" s="50"/>
      <c r="XU6" s="50"/>
      <c r="XV6" s="50"/>
      <c r="XW6" s="50"/>
      <c r="XX6" s="50"/>
      <c r="XY6" s="50"/>
      <c r="XZ6" s="50"/>
      <c r="YA6" s="50"/>
      <c r="YB6" s="50"/>
      <c r="YC6" s="50"/>
      <c r="YD6" s="50"/>
      <c r="YE6" s="50"/>
      <c r="YF6" s="50"/>
      <c r="YG6" s="50"/>
      <c r="YH6" s="50"/>
      <c r="YI6" s="50"/>
      <c r="YJ6" s="50"/>
      <c r="YK6" s="50"/>
      <c r="YL6" s="50"/>
      <c r="YM6" s="50"/>
      <c r="YN6" s="50"/>
      <c r="YO6" s="50"/>
      <c r="YP6" s="50"/>
      <c r="YQ6" s="50"/>
      <c r="YR6" s="50"/>
      <c r="YS6" s="50"/>
      <c r="YT6" s="50"/>
      <c r="YU6" s="50"/>
      <c r="YV6" s="50"/>
      <c r="YW6" s="50"/>
      <c r="YX6" s="50"/>
      <c r="YY6" s="50"/>
      <c r="YZ6" s="50"/>
      <c r="ZA6" s="50"/>
      <c r="ZB6" s="50"/>
      <c r="ZC6" s="50"/>
      <c r="ZD6" s="50"/>
      <c r="ZE6" s="50"/>
      <c r="ZF6" s="50"/>
      <c r="ZG6" s="50"/>
      <c r="ZH6" s="50"/>
      <c r="ZI6" s="50"/>
      <c r="ZJ6" s="50"/>
      <c r="ZK6" s="50"/>
      <c r="ZL6" s="50"/>
      <c r="ZM6" s="50"/>
      <c r="ZN6" s="50"/>
      <c r="ZO6" s="50"/>
      <c r="ZP6" s="50"/>
      <c r="ZQ6" s="50"/>
      <c r="ZR6" s="50"/>
      <c r="ZS6" s="50"/>
      <c r="ZT6" s="50"/>
      <c r="ZU6" s="50"/>
      <c r="ZV6" s="50"/>
      <c r="ZW6" s="50"/>
      <c r="ZX6" s="50"/>
      <c r="ZY6" s="50"/>
      <c r="ZZ6" s="50"/>
      <c r="AAA6" s="50"/>
      <c r="AAB6" s="50"/>
      <c r="AAC6" s="50"/>
      <c r="AAD6" s="50"/>
      <c r="AAE6" s="50"/>
      <c r="AAF6" s="50"/>
      <c r="AAG6" s="50"/>
      <c r="AAH6" s="50"/>
      <c r="AAI6" s="50"/>
      <c r="AAJ6" s="50"/>
      <c r="AAK6" s="50"/>
      <c r="AAL6" s="50"/>
      <c r="AAM6" s="50"/>
      <c r="AAN6" s="50"/>
      <c r="AAO6" s="50"/>
      <c r="AAP6" s="50"/>
      <c r="AAQ6" s="50"/>
      <c r="AAR6" s="50"/>
      <c r="AAS6" s="50"/>
      <c r="AAT6" s="50"/>
      <c r="AAU6" s="50"/>
      <c r="AAV6" s="50"/>
      <c r="AAW6" s="50"/>
      <c r="AAX6" s="50"/>
      <c r="AAY6" s="50"/>
      <c r="AAZ6" s="50"/>
      <c r="ABA6" s="50"/>
      <c r="ABB6" s="50"/>
      <c r="ABC6" s="50"/>
      <c r="ABD6" s="50"/>
      <c r="ABE6" s="50"/>
      <c r="ABF6" s="50"/>
      <c r="ABG6" s="50"/>
      <c r="ABH6" s="50"/>
      <c r="ABI6" s="50"/>
      <c r="ABJ6" s="50"/>
      <c r="ABK6" s="50"/>
      <c r="ABL6" s="50"/>
      <c r="ABM6" s="50"/>
      <c r="ABN6" s="50"/>
      <c r="ABO6" s="50"/>
      <c r="ABP6" s="50"/>
      <c r="ABQ6" s="50"/>
      <c r="ABR6" s="50"/>
      <c r="ABS6" s="50"/>
      <c r="ABT6" s="50"/>
      <c r="ABU6" s="50"/>
      <c r="ABV6" s="50"/>
      <c r="ABW6" s="50"/>
      <c r="ABX6" s="50"/>
      <c r="ABY6" s="50"/>
      <c r="ABZ6" s="50"/>
      <c r="ACA6" s="50"/>
      <c r="ACB6" s="50"/>
      <c r="ACC6" s="50"/>
      <c r="ACD6" s="50"/>
      <c r="ACE6" s="50"/>
      <c r="ACF6" s="50"/>
      <c r="ACG6" s="50"/>
      <c r="ACH6" s="50"/>
      <c r="ACI6" s="50"/>
      <c r="ACJ6" s="50"/>
      <c r="ACK6" s="50"/>
      <c r="ACL6" s="50"/>
      <c r="ACM6" s="50"/>
      <c r="ACN6" s="50"/>
      <c r="ACO6" s="50"/>
      <c r="ACP6" s="50"/>
      <c r="ACQ6" s="50"/>
      <c r="ACR6" s="50"/>
      <c r="ACS6" s="50"/>
      <c r="ACT6" s="50"/>
      <c r="ACU6" s="50"/>
      <c r="ACV6" s="50"/>
      <c r="ACW6" s="50"/>
      <c r="ACX6" s="50"/>
      <c r="ACY6" s="50"/>
      <c r="ACZ6" s="50"/>
      <c r="ADA6" s="50"/>
      <c r="ADB6" s="50"/>
      <c r="ADC6" s="50"/>
      <c r="ADD6" s="50"/>
      <c r="ADE6" s="50"/>
      <c r="ADF6" s="50"/>
      <c r="ADG6" s="50"/>
      <c r="ADH6" s="50"/>
      <c r="ADI6" s="50"/>
      <c r="ADJ6" s="50"/>
      <c r="ADK6" s="50"/>
      <c r="ADL6" s="50"/>
      <c r="ADM6" s="50"/>
      <c r="ADN6" s="50"/>
      <c r="ADO6" s="50"/>
      <c r="ADP6" s="50"/>
      <c r="ADQ6" s="50"/>
      <c r="ADR6" s="50"/>
      <c r="ADS6" s="50"/>
      <c r="ADT6" s="50"/>
      <c r="ADU6" s="50"/>
      <c r="ADV6" s="50"/>
      <c r="ADW6" s="50"/>
      <c r="ADX6" s="50"/>
      <c r="ADY6" s="50"/>
      <c r="ADZ6" s="50"/>
      <c r="AEA6" s="50"/>
      <c r="AEB6" s="50"/>
      <c r="AEC6" s="50"/>
      <c r="AED6" s="50"/>
      <c r="AEE6" s="50"/>
      <c r="AEF6" s="50"/>
      <c r="AEG6" s="50"/>
      <c r="AEH6" s="50"/>
      <c r="AEI6" s="50"/>
      <c r="AEJ6" s="50"/>
      <c r="AEK6" s="50"/>
      <c r="AEL6" s="50"/>
      <c r="AEM6" s="50"/>
      <c r="AEN6" s="50"/>
      <c r="AEO6" s="50"/>
      <c r="AEP6" s="50"/>
      <c r="AEQ6" s="50"/>
      <c r="AER6" s="50"/>
      <c r="AES6" s="50"/>
      <c r="AET6" s="50"/>
      <c r="AEU6" s="50"/>
      <c r="AEV6" s="50"/>
      <c r="AEW6" s="50"/>
      <c r="AEX6" s="50"/>
      <c r="AEY6" s="50"/>
      <c r="AEZ6" s="50"/>
      <c r="AFA6" s="50"/>
      <c r="AFB6" s="50"/>
      <c r="AFC6" s="50"/>
      <c r="AFD6" s="50"/>
      <c r="AFE6" s="50"/>
      <c r="AFF6" s="50"/>
      <c r="AFG6" s="50"/>
      <c r="AFH6" s="50"/>
      <c r="AFI6" s="50"/>
      <c r="AFJ6" s="50"/>
      <c r="AFK6" s="50"/>
      <c r="AFL6" s="50"/>
      <c r="AFM6" s="50"/>
      <c r="AFN6" s="50"/>
      <c r="AFO6" s="50"/>
      <c r="AFP6" s="50"/>
      <c r="AFQ6" s="50"/>
      <c r="AFR6" s="50"/>
      <c r="AFS6" s="50"/>
      <c r="AFT6" s="50"/>
      <c r="AFU6" s="50"/>
      <c r="AFV6" s="50"/>
      <c r="AFW6" s="50"/>
      <c r="AFX6" s="50"/>
      <c r="AFY6" s="50"/>
      <c r="AFZ6" s="50"/>
      <c r="AGA6" s="50"/>
      <c r="AGB6" s="50"/>
      <c r="AGC6" s="50"/>
      <c r="AGD6" s="50"/>
      <c r="AGE6" s="50"/>
      <c r="AGF6" s="50"/>
      <c r="AGG6" s="50"/>
      <c r="AGH6" s="50"/>
      <c r="AGI6" s="50"/>
      <c r="AGJ6" s="50"/>
      <c r="AGK6" s="50"/>
      <c r="AGL6" s="50"/>
      <c r="AGM6" s="50"/>
      <c r="AGN6" s="50"/>
      <c r="AGO6" s="50"/>
      <c r="AGP6" s="50"/>
      <c r="AGQ6" s="50"/>
      <c r="AGR6" s="50"/>
      <c r="AGS6" s="50"/>
      <c r="AGT6" s="50"/>
      <c r="AGU6" s="50"/>
      <c r="AGV6" s="50"/>
      <c r="AGW6" s="50"/>
      <c r="AGX6" s="50"/>
      <c r="AGY6" s="50"/>
      <c r="AGZ6" s="50"/>
      <c r="AHA6" s="50"/>
      <c r="AHB6" s="50"/>
      <c r="AHC6" s="50"/>
      <c r="AHD6" s="50"/>
      <c r="AHE6" s="50"/>
      <c r="AHF6" s="50"/>
      <c r="AHG6" s="50"/>
      <c r="AHH6" s="50"/>
      <c r="AHI6" s="50"/>
      <c r="AHJ6" s="50"/>
      <c r="AHK6" s="50"/>
      <c r="AHL6" s="50"/>
      <c r="AHM6" s="50"/>
      <c r="AHN6" s="50"/>
      <c r="AHO6" s="50"/>
      <c r="AHP6" s="50"/>
      <c r="AHQ6" s="50"/>
      <c r="AHR6" s="50"/>
      <c r="AHS6" s="50"/>
      <c r="AHT6" s="50"/>
      <c r="AHU6" s="50"/>
      <c r="AHV6" s="50"/>
      <c r="AHW6" s="50"/>
      <c r="AHX6" s="50"/>
      <c r="AHY6" s="50"/>
      <c r="AHZ6" s="50"/>
      <c r="AIA6" s="50"/>
      <c r="AIB6" s="50"/>
      <c r="AIC6" s="50"/>
      <c r="AID6" s="50"/>
      <c r="AIE6" s="50"/>
      <c r="AIF6" s="50"/>
      <c r="AIG6" s="50"/>
      <c r="AIH6" s="50"/>
      <c r="AII6" s="50"/>
      <c r="AIJ6" s="50"/>
      <c r="AIK6" s="50"/>
      <c r="AIL6" s="50"/>
      <c r="AIM6" s="50"/>
      <c r="AIN6" s="50"/>
      <c r="AIO6" s="50"/>
      <c r="AIP6" s="50"/>
      <c r="AIQ6" s="50"/>
      <c r="AIR6" s="50"/>
      <c r="AIS6" s="50"/>
      <c r="AIT6" s="50"/>
      <c r="AIU6" s="50"/>
      <c r="AIV6" s="50"/>
      <c r="AIW6" s="50"/>
      <c r="AIX6" s="50"/>
      <c r="AIY6" s="50"/>
      <c r="AIZ6" s="50"/>
      <c r="AJA6" s="50"/>
      <c r="AJB6" s="50"/>
      <c r="AJC6" s="50"/>
      <c r="AJD6" s="50"/>
      <c r="AJE6" s="50"/>
      <c r="AJF6" s="50"/>
      <c r="AJG6" s="50"/>
      <c r="AJH6" s="50"/>
      <c r="AJI6" s="50"/>
      <c r="AJJ6" s="50"/>
      <c r="AJK6" s="50"/>
      <c r="AJL6" s="50"/>
      <c r="AJM6" s="50"/>
      <c r="AJN6" s="50"/>
      <c r="AJO6" s="50"/>
      <c r="AJP6" s="50"/>
      <c r="AJQ6" s="50"/>
      <c r="AJR6" s="50"/>
      <c r="AJS6" s="50"/>
      <c r="AJT6" s="50"/>
      <c r="AJU6" s="50"/>
      <c r="AJV6" s="50"/>
      <c r="AJW6" s="50"/>
      <c r="AJX6" s="50"/>
      <c r="AJY6" s="50"/>
      <c r="AJZ6" s="50"/>
      <c r="AKA6" s="50"/>
      <c r="AKB6" s="50"/>
      <c r="AKC6" s="50"/>
      <c r="AKD6" s="50"/>
      <c r="AKE6" s="50"/>
      <c r="AKF6" s="50"/>
      <c r="AKG6" s="50"/>
      <c r="AKH6" s="50"/>
      <c r="AKI6" s="50"/>
      <c r="AKJ6" s="50"/>
      <c r="AKK6" s="50"/>
      <c r="AKL6" s="50"/>
      <c r="AKM6" s="50"/>
      <c r="AKN6" s="50"/>
      <c r="AKO6" s="50"/>
      <c r="AKP6" s="50"/>
      <c r="AKQ6" s="50"/>
      <c r="AKR6" s="50"/>
      <c r="AKS6" s="50"/>
      <c r="AKT6" s="50"/>
      <c r="AKU6" s="50"/>
      <c r="AKV6" s="50"/>
      <c r="AKW6" s="50"/>
      <c r="AKX6" s="50"/>
      <c r="AKY6" s="50"/>
      <c r="AKZ6" s="50"/>
      <c r="ALA6" s="50"/>
      <c r="ALB6" s="50"/>
      <c r="ALC6" s="50"/>
      <c r="ALD6" s="50"/>
      <c r="ALE6" s="50"/>
      <c r="ALF6" s="50"/>
      <c r="ALG6" s="50"/>
      <c r="ALH6" s="50"/>
      <c r="ALI6" s="50"/>
      <c r="ALJ6" s="50"/>
      <c r="ALK6" s="50"/>
      <c r="ALL6" s="50"/>
      <c r="ALM6" s="50"/>
      <c r="ALN6" s="50"/>
      <c r="ALO6" s="50"/>
      <c r="ALP6" s="50"/>
      <c r="ALQ6" s="50"/>
      <c r="ALR6" s="50"/>
      <c r="ALS6" s="50"/>
      <c r="ALT6" s="50"/>
      <c r="ALU6" s="50"/>
      <c r="ALV6" s="50"/>
      <c r="ALW6" s="50"/>
      <c r="ALX6" s="50"/>
      <c r="ALY6" s="50"/>
      <c r="ALZ6" s="50"/>
      <c r="AMA6" s="50"/>
      <c r="AMB6" s="50"/>
      <c r="AMC6" s="50"/>
      <c r="AMD6" s="50"/>
      <c r="AME6" s="50"/>
      <c r="AMF6" s="50"/>
      <c r="AMG6" s="50"/>
      <c r="AMH6" s="50"/>
      <c r="AMI6" s="50"/>
      <c r="AMJ6" s="50"/>
      <c r="AMK6" s="50"/>
    </row>
    <row r="7" spans="1:1025" x14ac:dyDescent="0.3">
      <c r="A7" s="104" t="s">
        <v>338</v>
      </c>
      <c r="B7" s="41">
        <v>123.57</v>
      </c>
      <c r="C7" s="41">
        <v>280.45</v>
      </c>
      <c r="D7" s="41">
        <v>137.36000000000001</v>
      </c>
      <c r="E7" s="41">
        <v>541.38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0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50"/>
      <c r="MG7" s="50"/>
      <c r="MH7" s="50"/>
      <c r="MI7" s="50"/>
      <c r="MJ7" s="50"/>
      <c r="MK7" s="50"/>
      <c r="ML7" s="50"/>
      <c r="MM7" s="50"/>
      <c r="MN7" s="50"/>
      <c r="MO7" s="50"/>
      <c r="MP7" s="50"/>
      <c r="MQ7" s="50"/>
      <c r="MR7" s="50"/>
      <c r="MS7" s="50"/>
      <c r="MT7" s="50"/>
      <c r="MU7" s="50"/>
      <c r="MV7" s="50"/>
      <c r="MW7" s="50"/>
      <c r="MX7" s="50"/>
      <c r="MY7" s="50"/>
      <c r="MZ7" s="50"/>
      <c r="NA7" s="50"/>
      <c r="NB7" s="50"/>
      <c r="NC7" s="50"/>
      <c r="ND7" s="50"/>
      <c r="NE7" s="50"/>
      <c r="NF7" s="50"/>
      <c r="NG7" s="50"/>
      <c r="NH7" s="50"/>
      <c r="NI7" s="50"/>
      <c r="NJ7" s="50"/>
      <c r="NK7" s="50"/>
      <c r="NL7" s="50"/>
      <c r="NM7" s="50"/>
      <c r="NN7" s="50"/>
      <c r="NO7" s="50"/>
      <c r="NP7" s="50"/>
      <c r="NQ7" s="50"/>
      <c r="NR7" s="50"/>
      <c r="NS7" s="50"/>
      <c r="NT7" s="50"/>
      <c r="NU7" s="50"/>
      <c r="NV7" s="50"/>
      <c r="NW7" s="50"/>
      <c r="NX7" s="50"/>
      <c r="NY7" s="50"/>
      <c r="NZ7" s="50"/>
      <c r="OA7" s="50"/>
      <c r="OB7" s="50"/>
      <c r="OC7" s="50"/>
      <c r="OD7" s="50"/>
      <c r="OE7" s="50"/>
      <c r="OF7" s="50"/>
      <c r="OG7" s="50"/>
      <c r="OH7" s="50"/>
      <c r="OI7" s="50"/>
      <c r="OJ7" s="50"/>
      <c r="OK7" s="50"/>
      <c r="OL7" s="50"/>
      <c r="OM7" s="50"/>
      <c r="ON7" s="50"/>
      <c r="OO7" s="50"/>
      <c r="OP7" s="50"/>
      <c r="OQ7" s="50"/>
      <c r="OR7" s="50"/>
      <c r="OS7" s="50"/>
      <c r="OT7" s="50"/>
      <c r="OU7" s="50"/>
      <c r="OV7" s="50"/>
      <c r="OW7" s="50"/>
      <c r="OX7" s="50"/>
      <c r="OY7" s="50"/>
      <c r="OZ7" s="50"/>
      <c r="PA7" s="50"/>
      <c r="PB7" s="50"/>
      <c r="PC7" s="50"/>
      <c r="PD7" s="50"/>
      <c r="PE7" s="50"/>
      <c r="PF7" s="50"/>
      <c r="PG7" s="50"/>
      <c r="PH7" s="50"/>
      <c r="PI7" s="50"/>
      <c r="PJ7" s="50"/>
      <c r="PK7" s="50"/>
      <c r="PL7" s="50"/>
      <c r="PM7" s="50"/>
      <c r="PN7" s="50"/>
      <c r="PO7" s="50"/>
      <c r="PP7" s="50"/>
      <c r="PQ7" s="50"/>
      <c r="PR7" s="50"/>
      <c r="PS7" s="50"/>
      <c r="PT7" s="50"/>
      <c r="PU7" s="50"/>
      <c r="PV7" s="50"/>
      <c r="PW7" s="50"/>
      <c r="PX7" s="50"/>
      <c r="PY7" s="50"/>
      <c r="PZ7" s="50"/>
      <c r="QA7" s="50"/>
      <c r="QB7" s="50"/>
      <c r="QC7" s="50"/>
      <c r="QD7" s="50"/>
      <c r="QE7" s="50"/>
      <c r="QF7" s="50"/>
      <c r="QG7" s="50"/>
      <c r="QH7" s="50"/>
      <c r="QI7" s="50"/>
      <c r="QJ7" s="50"/>
      <c r="QK7" s="50"/>
      <c r="QL7" s="50"/>
      <c r="QM7" s="50"/>
      <c r="QN7" s="50"/>
      <c r="QO7" s="50"/>
      <c r="QP7" s="50"/>
      <c r="QQ7" s="50"/>
      <c r="QR7" s="50"/>
      <c r="QS7" s="50"/>
      <c r="QT7" s="50"/>
      <c r="QU7" s="50"/>
      <c r="QV7" s="50"/>
      <c r="QW7" s="50"/>
      <c r="QX7" s="50"/>
      <c r="QY7" s="50"/>
      <c r="QZ7" s="50"/>
      <c r="RA7" s="50"/>
      <c r="RB7" s="50"/>
      <c r="RC7" s="50"/>
      <c r="RD7" s="50"/>
      <c r="RE7" s="50"/>
      <c r="RF7" s="50"/>
      <c r="RG7" s="50"/>
      <c r="RH7" s="50"/>
      <c r="RI7" s="50"/>
      <c r="RJ7" s="50"/>
      <c r="RK7" s="50"/>
      <c r="RL7" s="50"/>
      <c r="RM7" s="50"/>
      <c r="RN7" s="50"/>
      <c r="RO7" s="50"/>
      <c r="RP7" s="50"/>
      <c r="RQ7" s="50"/>
      <c r="RR7" s="50"/>
      <c r="RS7" s="50"/>
      <c r="RT7" s="50"/>
      <c r="RU7" s="50"/>
      <c r="RV7" s="50"/>
      <c r="RW7" s="50"/>
      <c r="RX7" s="50"/>
      <c r="RY7" s="50"/>
      <c r="RZ7" s="50"/>
      <c r="SA7" s="50"/>
      <c r="SB7" s="50"/>
      <c r="SC7" s="50"/>
      <c r="SD7" s="50"/>
      <c r="SE7" s="50"/>
      <c r="SF7" s="50"/>
      <c r="SG7" s="50"/>
      <c r="SH7" s="50"/>
      <c r="SI7" s="50"/>
      <c r="SJ7" s="50"/>
      <c r="SK7" s="50"/>
      <c r="SL7" s="50"/>
      <c r="SM7" s="50"/>
      <c r="SN7" s="50"/>
      <c r="SO7" s="50"/>
      <c r="SP7" s="50"/>
      <c r="SQ7" s="50"/>
      <c r="SR7" s="50"/>
      <c r="SS7" s="50"/>
      <c r="ST7" s="50"/>
      <c r="SU7" s="50"/>
      <c r="SV7" s="50"/>
      <c r="SW7" s="50"/>
      <c r="SX7" s="50"/>
      <c r="SY7" s="50"/>
      <c r="SZ7" s="50"/>
      <c r="TA7" s="50"/>
      <c r="TB7" s="50"/>
      <c r="TC7" s="50"/>
      <c r="TD7" s="50"/>
      <c r="TE7" s="50"/>
      <c r="TF7" s="50"/>
      <c r="TG7" s="50"/>
      <c r="TH7" s="50"/>
      <c r="TI7" s="50"/>
      <c r="TJ7" s="50"/>
      <c r="TK7" s="50"/>
      <c r="TL7" s="50"/>
      <c r="TM7" s="50"/>
      <c r="TN7" s="50"/>
      <c r="TO7" s="50"/>
      <c r="TP7" s="50"/>
      <c r="TQ7" s="50"/>
      <c r="TR7" s="50"/>
      <c r="TS7" s="50"/>
      <c r="TT7" s="50"/>
      <c r="TU7" s="50"/>
      <c r="TV7" s="50"/>
      <c r="TW7" s="50"/>
      <c r="TX7" s="50"/>
      <c r="TY7" s="50"/>
      <c r="TZ7" s="50"/>
      <c r="UA7" s="50"/>
      <c r="UB7" s="50"/>
      <c r="UC7" s="50"/>
      <c r="UD7" s="50"/>
      <c r="UE7" s="50"/>
      <c r="UF7" s="50"/>
      <c r="UG7" s="50"/>
      <c r="UH7" s="50"/>
      <c r="UI7" s="50"/>
      <c r="UJ7" s="50"/>
      <c r="UK7" s="50"/>
      <c r="UL7" s="50"/>
      <c r="UM7" s="50"/>
      <c r="UN7" s="50"/>
      <c r="UO7" s="50"/>
      <c r="UP7" s="50"/>
      <c r="UQ7" s="50"/>
      <c r="UR7" s="50"/>
      <c r="US7" s="50"/>
      <c r="UT7" s="50"/>
      <c r="UU7" s="50"/>
      <c r="UV7" s="50"/>
      <c r="UW7" s="50"/>
      <c r="UX7" s="50"/>
      <c r="UY7" s="50"/>
      <c r="UZ7" s="50"/>
      <c r="VA7" s="50"/>
      <c r="VB7" s="50"/>
      <c r="VC7" s="50"/>
      <c r="VD7" s="50"/>
      <c r="VE7" s="50"/>
      <c r="VF7" s="50"/>
      <c r="VG7" s="50"/>
      <c r="VH7" s="50"/>
      <c r="VI7" s="50"/>
      <c r="VJ7" s="50"/>
      <c r="VK7" s="50"/>
      <c r="VL7" s="50"/>
      <c r="VM7" s="50"/>
      <c r="VN7" s="50"/>
      <c r="VO7" s="50"/>
      <c r="VP7" s="50"/>
      <c r="VQ7" s="50"/>
      <c r="VR7" s="50"/>
      <c r="VS7" s="50"/>
      <c r="VT7" s="50"/>
      <c r="VU7" s="50"/>
      <c r="VV7" s="50"/>
      <c r="VW7" s="50"/>
      <c r="VX7" s="50"/>
      <c r="VY7" s="50"/>
      <c r="VZ7" s="50"/>
      <c r="WA7" s="50"/>
      <c r="WB7" s="50"/>
      <c r="WC7" s="50"/>
      <c r="WD7" s="50"/>
      <c r="WE7" s="50"/>
      <c r="WF7" s="50"/>
      <c r="WG7" s="50"/>
      <c r="WH7" s="50"/>
      <c r="WI7" s="50"/>
      <c r="WJ7" s="50"/>
      <c r="WK7" s="50"/>
      <c r="WL7" s="50"/>
      <c r="WM7" s="50"/>
      <c r="WN7" s="50"/>
      <c r="WO7" s="50"/>
      <c r="WP7" s="50"/>
      <c r="WQ7" s="50"/>
      <c r="WR7" s="50"/>
      <c r="WS7" s="50"/>
      <c r="WT7" s="50"/>
      <c r="WU7" s="50"/>
      <c r="WV7" s="50"/>
      <c r="WW7" s="50"/>
      <c r="WX7" s="50"/>
      <c r="WY7" s="50"/>
      <c r="WZ7" s="50"/>
      <c r="XA7" s="50"/>
      <c r="XB7" s="50"/>
      <c r="XC7" s="50"/>
      <c r="XD7" s="50"/>
      <c r="XE7" s="50"/>
      <c r="XF7" s="50"/>
      <c r="XG7" s="50"/>
      <c r="XH7" s="50"/>
      <c r="XI7" s="50"/>
      <c r="XJ7" s="50"/>
      <c r="XK7" s="50"/>
      <c r="XL7" s="50"/>
      <c r="XM7" s="50"/>
      <c r="XN7" s="50"/>
      <c r="XO7" s="50"/>
      <c r="XP7" s="50"/>
      <c r="XQ7" s="50"/>
      <c r="XR7" s="50"/>
      <c r="XS7" s="50"/>
      <c r="XT7" s="50"/>
      <c r="XU7" s="50"/>
      <c r="XV7" s="50"/>
      <c r="XW7" s="50"/>
      <c r="XX7" s="50"/>
      <c r="XY7" s="50"/>
      <c r="XZ7" s="50"/>
      <c r="YA7" s="50"/>
      <c r="YB7" s="50"/>
      <c r="YC7" s="50"/>
      <c r="YD7" s="50"/>
      <c r="YE7" s="50"/>
      <c r="YF7" s="50"/>
      <c r="YG7" s="50"/>
      <c r="YH7" s="50"/>
      <c r="YI7" s="50"/>
      <c r="YJ7" s="50"/>
      <c r="YK7" s="50"/>
      <c r="YL7" s="50"/>
      <c r="YM7" s="50"/>
      <c r="YN7" s="50"/>
      <c r="YO7" s="50"/>
      <c r="YP7" s="50"/>
      <c r="YQ7" s="50"/>
      <c r="YR7" s="50"/>
      <c r="YS7" s="50"/>
      <c r="YT7" s="50"/>
      <c r="YU7" s="50"/>
      <c r="YV7" s="50"/>
      <c r="YW7" s="50"/>
      <c r="YX7" s="50"/>
      <c r="YY7" s="50"/>
      <c r="YZ7" s="50"/>
      <c r="ZA7" s="50"/>
      <c r="ZB7" s="50"/>
      <c r="ZC7" s="50"/>
      <c r="ZD7" s="50"/>
      <c r="ZE7" s="50"/>
      <c r="ZF7" s="50"/>
      <c r="ZG7" s="50"/>
      <c r="ZH7" s="50"/>
      <c r="ZI7" s="50"/>
      <c r="ZJ7" s="50"/>
      <c r="ZK7" s="50"/>
      <c r="ZL7" s="50"/>
      <c r="ZM7" s="50"/>
      <c r="ZN7" s="50"/>
      <c r="ZO7" s="50"/>
      <c r="ZP7" s="50"/>
      <c r="ZQ7" s="50"/>
      <c r="ZR7" s="50"/>
      <c r="ZS7" s="50"/>
      <c r="ZT7" s="50"/>
      <c r="ZU7" s="50"/>
      <c r="ZV7" s="50"/>
      <c r="ZW7" s="50"/>
      <c r="ZX7" s="50"/>
      <c r="ZY7" s="50"/>
      <c r="ZZ7" s="50"/>
      <c r="AAA7" s="50"/>
      <c r="AAB7" s="50"/>
      <c r="AAC7" s="50"/>
      <c r="AAD7" s="50"/>
      <c r="AAE7" s="50"/>
      <c r="AAF7" s="50"/>
      <c r="AAG7" s="50"/>
      <c r="AAH7" s="50"/>
      <c r="AAI7" s="50"/>
      <c r="AAJ7" s="50"/>
      <c r="AAK7" s="50"/>
      <c r="AAL7" s="50"/>
      <c r="AAM7" s="50"/>
      <c r="AAN7" s="50"/>
      <c r="AAO7" s="50"/>
      <c r="AAP7" s="50"/>
      <c r="AAQ7" s="50"/>
      <c r="AAR7" s="50"/>
      <c r="AAS7" s="50"/>
      <c r="AAT7" s="50"/>
      <c r="AAU7" s="50"/>
      <c r="AAV7" s="50"/>
      <c r="AAW7" s="50"/>
      <c r="AAX7" s="50"/>
      <c r="AAY7" s="50"/>
      <c r="AAZ7" s="50"/>
      <c r="ABA7" s="50"/>
      <c r="ABB7" s="50"/>
      <c r="ABC7" s="50"/>
      <c r="ABD7" s="50"/>
      <c r="ABE7" s="50"/>
      <c r="ABF7" s="50"/>
      <c r="ABG7" s="50"/>
      <c r="ABH7" s="50"/>
      <c r="ABI7" s="50"/>
      <c r="ABJ7" s="50"/>
      <c r="ABK7" s="50"/>
      <c r="ABL7" s="50"/>
      <c r="ABM7" s="50"/>
      <c r="ABN7" s="50"/>
      <c r="ABO7" s="50"/>
      <c r="ABP7" s="50"/>
      <c r="ABQ7" s="50"/>
      <c r="ABR7" s="50"/>
      <c r="ABS7" s="50"/>
      <c r="ABT7" s="50"/>
      <c r="ABU7" s="50"/>
      <c r="ABV7" s="50"/>
      <c r="ABW7" s="50"/>
      <c r="ABX7" s="50"/>
      <c r="ABY7" s="50"/>
      <c r="ABZ7" s="50"/>
      <c r="ACA7" s="50"/>
      <c r="ACB7" s="50"/>
      <c r="ACC7" s="50"/>
      <c r="ACD7" s="50"/>
      <c r="ACE7" s="50"/>
      <c r="ACF7" s="50"/>
      <c r="ACG7" s="50"/>
      <c r="ACH7" s="50"/>
      <c r="ACI7" s="50"/>
      <c r="ACJ7" s="50"/>
      <c r="ACK7" s="50"/>
      <c r="ACL7" s="50"/>
      <c r="ACM7" s="50"/>
      <c r="ACN7" s="50"/>
      <c r="ACO7" s="50"/>
      <c r="ACP7" s="50"/>
      <c r="ACQ7" s="50"/>
      <c r="ACR7" s="50"/>
      <c r="ACS7" s="50"/>
      <c r="ACT7" s="50"/>
      <c r="ACU7" s="50"/>
      <c r="ACV7" s="50"/>
      <c r="ACW7" s="50"/>
      <c r="ACX7" s="50"/>
      <c r="ACY7" s="50"/>
      <c r="ACZ7" s="50"/>
      <c r="ADA7" s="50"/>
      <c r="ADB7" s="50"/>
      <c r="ADC7" s="50"/>
      <c r="ADD7" s="50"/>
      <c r="ADE7" s="50"/>
      <c r="ADF7" s="50"/>
      <c r="ADG7" s="50"/>
      <c r="ADH7" s="50"/>
      <c r="ADI7" s="50"/>
      <c r="ADJ7" s="50"/>
      <c r="ADK7" s="50"/>
      <c r="ADL7" s="50"/>
      <c r="ADM7" s="50"/>
      <c r="ADN7" s="50"/>
      <c r="ADO7" s="50"/>
      <c r="ADP7" s="50"/>
      <c r="ADQ7" s="50"/>
      <c r="ADR7" s="50"/>
      <c r="ADS7" s="50"/>
      <c r="ADT7" s="50"/>
      <c r="ADU7" s="50"/>
      <c r="ADV7" s="50"/>
      <c r="ADW7" s="50"/>
      <c r="ADX7" s="50"/>
      <c r="ADY7" s="50"/>
      <c r="ADZ7" s="50"/>
      <c r="AEA7" s="50"/>
      <c r="AEB7" s="50"/>
      <c r="AEC7" s="50"/>
      <c r="AED7" s="50"/>
      <c r="AEE7" s="50"/>
      <c r="AEF7" s="50"/>
      <c r="AEG7" s="50"/>
      <c r="AEH7" s="50"/>
      <c r="AEI7" s="50"/>
      <c r="AEJ7" s="50"/>
      <c r="AEK7" s="50"/>
      <c r="AEL7" s="50"/>
      <c r="AEM7" s="50"/>
      <c r="AEN7" s="50"/>
      <c r="AEO7" s="50"/>
      <c r="AEP7" s="50"/>
      <c r="AEQ7" s="50"/>
      <c r="AER7" s="50"/>
      <c r="AES7" s="50"/>
      <c r="AET7" s="50"/>
      <c r="AEU7" s="50"/>
      <c r="AEV7" s="50"/>
      <c r="AEW7" s="50"/>
      <c r="AEX7" s="50"/>
      <c r="AEY7" s="50"/>
      <c r="AEZ7" s="50"/>
      <c r="AFA7" s="50"/>
      <c r="AFB7" s="50"/>
      <c r="AFC7" s="50"/>
      <c r="AFD7" s="50"/>
      <c r="AFE7" s="50"/>
      <c r="AFF7" s="50"/>
      <c r="AFG7" s="50"/>
      <c r="AFH7" s="50"/>
      <c r="AFI7" s="50"/>
      <c r="AFJ7" s="50"/>
      <c r="AFK7" s="50"/>
      <c r="AFL7" s="50"/>
      <c r="AFM7" s="50"/>
      <c r="AFN7" s="50"/>
      <c r="AFO7" s="50"/>
      <c r="AFP7" s="50"/>
      <c r="AFQ7" s="50"/>
      <c r="AFR7" s="50"/>
      <c r="AFS7" s="50"/>
      <c r="AFT7" s="50"/>
      <c r="AFU7" s="50"/>
      <c r="AFV7" s="50"/>
      <c r="AFW7" s="50"/>
      <c r="AFX7" s="50"/>
      <c r="AFY7" s="50"/>
      <c r="AFZ7" s="50"/>
      <c r="AGA7" s="50"/>
      <c r="AGB7" s="50"/>
      <c r="AGC7" s="50"/>
      <c r="AGD7" s="50"/>
      <c r="AGE7" s="50"/>
      <c r="AGF7" s="50"/>
      <c r="AGG7" s="50"/>
      <c r="AGH7" s="50"/>
      <c r="AGI7" s="50"/>
      <c r="AGJ7" s="50"/>
      <c r="AGK7" s="50"/>
      <c r="AGL7" s="50"/>
      <c r="AGM7" s="50"/>
      <c r="AGN7" s="50"/>
      <c r="AGO7" s="50"/>
      <c r="AGP7" s="50"/>
      <c r="AGQ7" s="50"/>
      <c r="AGR7" s="50"/>
      <c r="AGS7" s="50"/>
      <c r="AGT7" s="50"/>
      <c r="AGU7" s="50"/>
      <c r="AGV7" s="50"/>
      <c r="AGW7" s="50"/>
      <c r="AGX7" s="50"/>
      <c r="AGY7" s="50"/>
      <c r="AGZ7" s="50"/>
      <c r="AHA7" s="50"/>
      <c r="AHB7" s="50"/>
      <c r="AHC7" s="50"/>
      <c r="AHD7" s="50"/>
      <c r="AHE7" s="50"/>
      <c r="AHF7" s="50"/>
      <c r="AHG7" s="50"/>
      <c r="AHH7" s="50"/>
      <c r="AHI7" s="50"/>
      <c r="AHJ7" s="50"/>
      <c r="AHK7" s="50"/>
      <c r="AHL7" s="50"/>
      <c r="AHM7" s="50"/>
      <c r="AHN7" s="50"/>
      <c r="AHO7" s="50"/>
      <c r="AHP7" s="50"/>
      <c r="AHQ7" s="50"/>
      <c r="AHR7" s="50"/>
      <c r="AHS7" s="50"/>
      <c r="AHT7" s="50"/>
      <c r="AHU7" s="50"/>
      <c r="AHV7" s="50"/>
      <c r="AHW7" s="50"/>
      <c r="AHX7" s="50"/>
      <c r="AHY7" s="50"/>
      <c r="AHZ7" s="50"/>
      <c r="AIA7" s="50"/>
      <c r="AIB7" s="50"/>
      <c r="AIC7" s="50"/>
      <c r="AID7" s="50"/>
      <c r="AIE7" s="50"/>
      <c r="AIF7" s="50"/>
      <c r="AIG7" s="50"/>
      <c r="AIH7" s="50"/>
      <c r="AII7" s="50"/>
      <c r="AIJ7" s="50"/>
      <c r="AIK7" s="50"/>
      <c r="AIL7" s="50"/>
      <c r="AIM7" s="50"/>
      <c r="AIN7" s="50"/>
      <c r="AIO7" s="50"/>
      <c r="AIP7" s="50"/>
      <c r="AIQ7" s="50"/>
      <c r="AIR7" s="50"/>
      <c r="AIS7" s="50"/>
      <c r="AIT7" s="50"/>
      <c r="AIU7" s="50"/>
      <c r="AIV7" s="50"/>
      <c r="AIW7" s="50"/>
      <c r="AIX7" s="50"/>
      <c r="AIY7" s="50"/>
      <c r="AIZ7" s="50"/>
      <c r="AJA7" s="50"/>
      <c r="AJB7" s="50"/>
      <c r="AJC7" s="50"/>
      <c r="AJD7" s="50"/>
      <c r="AJE7" s="50"/>
      <c r="AJF7" s="50"/>
      <c r="AJG7" s="50"/>
      <c r="AJH7" s="50"/>
      <c r="AJI7" s="50"/>
      <c r="AJJ7" s="50"/>
      <c r="AJK7" s="50"/>
      <c r="AJL7" s="50"/>
      <c r="AJM7" s="50"/>
      <c r="AJN7" s="50"/>
      <c r="AJO7" s="50"/>
      <c r="AJP7" s="50"/>
      <c r="AJQ7" s="50"/>
      <c r="AJR7" s="50"/>
      <c r="AJS7" s="50"/>
      <c r="AJT7" s="50"/>
      <c r="AJU7" s="50"/>
      <c r="AJV7" s="50"/>
      <c r="AJW7" s="50"/>
      <c r="AJX7" s="50"/>
      <c r="AJY7" s="50"/>
      <c r="AJZ7" s="50"/>
      <c r="AKA7" s="50"/>
      <c r="AKB7" s="50"/>
      <c r="AKC7" s="50"/>
      <c r="AKD7" s="50"/>
      <c r="AKE7" s="50"/>
      <c r="AKF7" s="50"/>
      <c r="AKG7" s="50"/>
      <c r="AKH7" s="50"/>
      <c r="AKI7" s="50"/>
      <c r="AKJ7" s="50"/>
      <c r="AKK7" s="50"/>
      <c r="AKL7" s="50"/>
      <c r="AKM7" s="50"/>
      <c r="AKN7" s="50"/>
      <c r="AKO7" s="50"/>
      <c r="AKP7" s="50"/>
      <c r="AKQ7" s="50"/>
      <c r="AKR7" s="50"/>
      <c r="AKS7" s="50"/>
      <c r="AKT7" s="50"/>
      <c r="AKU7" s="50"/>
      <c r="AKV7" s="50"/>
      <c r="AKW7" s="50"/>
      <c r="AKX7" s="50"/>
      <c r="AKY7" s="50"/>
      <c r="AKZ7" s="50"/>
      <c r="ALA7" s="50"/>
      <c r="ALB7" s="50"/>
      <c r="ALC7" s="50"/>
      <c r="ALD7" s="50"/>
      <c r="ALE7" s="50"/>
      <c r="ALF7" s="50"/>
      <c r="ALG7" s="50"/>
      <c r="ALH7" s="50"/>
      <c r="ALI7" s="50"/>
      <c r="ALJ7" s="50"/>
      <c r="ALK7" s="50"/>
      <c r="ALL7" s="50"/>
      <c r="ALM7" s="50"/>
      <c r="ALN7" s="50"/>
      <c r="ALO7" s="50"/>
      <c r="ALP7" s="50"/>
      <c r="ALQ7" s="50"/>
      <c r="ALR7" s="50"/>
      <c r="ALS7" s="50"/>
      <c r="ALT7" s="50"/>
      <c r="ALU7" s="50"/>
      <c r="ALV7" s="50"/>
      <c r="ALW7" s="50"/>
      <c r="ALX7" s="50"/>
      <c r="ALY7" s="50"/>
      <c r="ALZ7" s="50"/>
      <c r="AMA7" s="50"/>
      <c r="AMB7" s="50"/>
      <c r="AMC7" s="50"/>
      <c r="AMD7" s="50"/>
      <c r="AME7" s="50"/>
      <c r="AMF7" s="50"/>
      <c r="AMG7" s="50"/>
      <c r="AMH7" s="50"/>
      <c r="AMI7" s="50"/>
      <c r="AMJ7" s="50"/>
      <c r="AMK7" s="50"/>
    </row>
    <row r="8" spans="1:1025" x14ac:dyDescent="0.3">
      <c r="A8" s="104" t="s">
        <v>339</v>
      </c>
      <c r="B8" s="41">
        <v>228.12</v>
      </c>
      <c r="C8" s="41">
        <v>259.63</v>
      </c>
      <c r="D8" s="41">
        <v>93.57</v>
      </c>
      <c r="E8" s="41">
        <v>581.32000000000005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50"/>
      <c r="MG8" s="50"/>
      <c r="MH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W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 s="50"/>
      <c r="NZ8" s="50"/>
      <c r="OA8" s="50"/>
      <c r="OB8" s="50"/>
      <c r="OC8" s="50"/>
      <c r="OD8" s="50"/>
      <c r="OE8" s="50"/>
      <c r="OF8" s="50"/>
      <c r="OG8" s="50"/>
      <c r="OH8" s="50"/>
      <c r="OI8" s="50"/>
      <c r="OJ8" s="50"/>
      <c r="OK8" s="50"/>
      <c r="OL8" s="50"/>
      <c r="OM8" s="50"/>
      <c r="ON8" s="50"/>
      <c r="OO8" s="50"/>
      <c r="OP8" s="50"/>
      <c r="OQ8" s="50"/>
      <c r="OR8" s="50"/>
      <c r="OS8" s="50"/>
      <c r="OT8" s="50"/>
      <c r="OU8" s="50"/>
      <c r="OV8" s="50"/>
      <c r="OW8" s="50"/>
      <c r="OX8" s="50"/>
      <c r="OY8" s="50"/>
      <c r="OZ8" s="50"/>
      <c r="PA8" s="50"/>
      <c r="PB8" s="50"/>
      <c r="PC8" s="50"/>
      <c r="PD8" s="50"/>
      <c r="PE8" s="50"/>
      <c r="PF8" s="50"/>
      <c r="PG8" s="50"/>
      <c r="PH8" s="50"/>
      <c r="PI8" s="50"/>
      <c r="PJ8" s="50"/>
      <c r="PK8" s="50"/>
      <c r="PL8" s="50"/>
      <c r="PM8" s="50"/>
      <c r="PN8" s="50"/>
      <c r="PO8" s="50"/>
      <c r="PP8" s="50"/>
      <c r="PQ8" s="50"/>
      <c r="PR8" s="50"/>
      <c r="PS8" s="50"/>
      <c r="PT8" s="50"/>
      <c r="PU8" s="50"/>
      <c r="PV8" s="50"/>
      <c r="PW8" s="50"/>
      <c r="PX8" s="50"/>
      <c r="PY8" s="50"/>
      <c r="PZ8" s="50"/>
      <c r="QA8" s="50"/>
      <c r="QB8" s="50"/>
      <c r="QC8" s="50"/>
      <c r="QD8" s="50"/>
      <c r="QE8" s="50"/>
      <c r="QF8" s="50"/>
      <c r="QG8" s="50"/>
      <c r="QH8" s="50"/>
      <c r="QI8" s="50"/>
      <c r="QJ8" s="50"/>
      <c r="QK8" s="50"/>
      <c r="QL8" s="50"/>
      <c r="QM8" s="50"/>
      <c r="QN8" s="50"/>
      <c r="QO8" s="50"/>
      <c r="QP8" s="50"/>
      <c r="QQ8" s="50"/>
      <c r="QR8" s="50"/>
      <c r="QS8" s="50"/>
      <c r="QT8" s="50"/>
      <c r="QU8" s="50"/>
      <c r="QV8" s="50"/>
      <c r="QW8" s="50"/>
      <c r="QX8" s="50"/>
      <c r="QY8" s="50"/>
      <c r="QZ8" s="50"/>
      <c r="RA8" s="50"/>
      <c r="RB8" s="50"/>
      <c r="RC8" s="50"/>
      <c r="RD8" s="50"/>
      <c r="RE8" s="50"/>
      <c r="RF8" s="50"/>
      <c r="RG8" s="50"/>
      <c r="RH8" s="50"/>
      <c r="RI8" s="50"/>
      <c r="RJ8" s="50"/>
      <c r="RK8" s="50"/>
      <c r="RL8" s="50"/>
      <c r="RM8" s="50"/>
      <c r="RN8" s="50"/>
      <c r="RO8" s="50"/>
      <c r="RP8" s="50"/>
      <c r="RQ8" s="50"/>
      <c r="RR8" s="50"/>
      <c r="RS8" s="50"/>
      <c r="RT8" s="50"/>
      <c r="RU8" s="50"/>
      <c r="RV8" s="50"/>
      <c r="RW8" s="50"/>
      <c r="RX8" s="50"/>
      <c r="RY8" s="50"/>
      <c r="RZ8" s="50"/>
      <c r="SA8" s="50"/>
      <c r="SB8" s="50"/>
      <c r="SC8" s="50"/>
      <c r="SD8" s="50"/>
      <c r="SE8" s="50"/>
      <c r="SF8" s="50"/>
      <c r="SG8" s="50"/>
      <c r="SH8" s="50"/>
      <c r="SI8" s="50"/>
      <c r="SJ8" s="50"/>
      <c r="SK8" s="50"/>
      <c r="SL8" s="50"/>
      <c r="SM8" s="50"/>
      <c r="SN8" s="50"/>
      <c r="SO8" s="50"/>
      <c r="SP8" s="50"/>
      <c r="SQ8" s="50"/>
      <c r="SR8" s="50"/>
      <c r="SS8" s="50"/>
      <c r="ST8" s="50"/>
      <c r="SU8" s="50"/>
      <c r="SV8" s="50"/>
      <c r="SW8" s="50"/>
      <c r="SX8" s="50"/>
      <c r="SY8" s="50"/>
      <c r="SZ8" s="50"/>
      <c r="TA8" s="50"/>
      <c r="TB8" s="50"/>
      <c r="TC8" s="50"/>
      <c r="TD8" s="50"/>
      <c r="TE8" s="50"/>
      <c r="TF8" s="50"/>
      <c r="TG8" s="50"/>
      <c r="TH8" s="50"/>
      <c r="TI8" s="50"/>
      <c r="TJ8" s="50"/>
      <c r="TK8" s="50"/>
      <c r="TL8" s="50"/>
      <c r="TM8" s="50"/>
      <c r="TN8" s="50"/>
      <c r="TO8" s="50"/>
      <c r="TP8" s="50"/>
      <c r="TQ8" s="50"/>
      <c r="TR8" s="50"/>
      <c r="TS8" s="50"/>
      <c r="TT8" s="50"/>
      <c r="TU8" s="50"/>
      <c r="TV8" s="50"/>
      <c r="TW8" s="50"/>
      <c r="TX8" s="50"/>
      <c r="TY8" s="50"/>
      <c r="TZ8" s="50"/>
      <c r="UA8" s="50"/>
      <c r="UB8" s="50"/>
      <c r="UC8" s="50"/>
      <c r="UD8" s="50"/>
      <c r="UE8" s="50"/>
      <c r="UF8" s="50"/>
      <c r="UG8" s="50"/>
      <c r="UH8" s="50"/>
      <c r="UI8" s="50"/>
      <c r="UJ8" s="50"/>
      <c r="UK8" s="50"/>
      <c r="UL8" s="50"/>
      <c r="UM8" s="50"/>
      <c r="UN8" s="50"/>
      <c r="UO8" s="50"/>
      <c r="UP8" s="50"/>
      <c r="UQ8" s="50"/>
      <c r="UR8" s="50"/>
      <c r="US8" s="50"/>
      <c r="UT8" s="50"/>
      <c r="UU8" s="50"/>
      <c r="UV8" s="50"/>
      <c r="UW8" s="50"/>
      <c r="UX8" s="50"/>
      <c r="UY8" s="50"/>
      <c r="UZ8" s="50"/>
      <c r="VA8" s="50"/>
      <c r="VB8" s="50"/>
      <c r="VC8" s="50"/>
      <c r="VD8" s="50"/>
      <c r="VE8" s="50"/>
      <c r="VF8" s="50"/>
      <c r="VG8" s="50"/>
      <c r="VH8" s="50"/>
      <c r="VI8" s="50"/>
      <c r="VJ8" s="50"/>
      <c r="VK8" s="50"/>
      <c r="VL8" s="50"/>
      <c r="VM8" s="50"/>
      <c r="VN8" s="50"/>
      <c r="VO8" s="50"/>
      <c r="VP8" s="50"/>
      <c r="VQ8" s="50"/>
      <c r="VR8" s="50"/>
      <c r="VS8" s="50"/>
      <c r="VT8" s="50"/>
      <c r="VU8" s="50"/>
      <c r="VV8" s="50"/>
      <c r="VW8" s="50"/>
      <c r="VX8" s="50"/>
      <c r="VY8" s="50"/>
      <c r="VZ8" s="50"/>
      <c r="WA8" s="50"/>
      <c r="WB8" s="50"/>
      <c r="WC8" s="50"/>
      <c r="WD8" s="50"/>
      <c r="WE8" s="50"/>
      <c r="WF8" s="50"/>
      <c r="WG8" s="50"/>
      <c r="WH8" s="50"/>
      <c r="WI8" s="50"/>
      <c r="WJ8" s="50"/>
      <c r="WK8" s="50"/>
      <c r="WL8" s="50"/>
      <c r="WM8" s="50"/>
      <c r="WN8" s="50"/>
      <c r="WO8" s="50"/>
      <c r="WP8" s="50"/>
      <c r="WQ8" s="50"/>
      <c r="WR8" s="50"/>
      <c r="WS8" s="50"/>
      <c r="WT8" s="50"/>
      <c r="WU8" s="50"/>
      <c r="WV8" s="50"/>
      <c r="WW8" s="50"/>
      <c r="WX8" s="50"/>
      <c r="WY8" s="50"/>
      <c r="WZ8" s="50"/>
      <c r="XA8" s="50"/>
      <c r="XB8" s="50"/>
      <c r="XC8" s="50"/>
      <c r="XD8" s="50"/>
      <c r="XE8" s="50"/>
      <c r="XF8" s="50"/>
      <c r="XG8" s="50"/>
      <c r="XH8" s="50"/>
      <c r="XI8" s="50"/>
      <c r="XJ8" s="50"/>
      <c r="XK8" s="50"/>
      <c r="XL8" s="50"/>
      <c r="XM8" s="50"/>
      <c r="XN8" s="50"/>
      <c r="XO8" s="50"/>
      <c r="XP8" s="50"/>
      <c r="XQ8" s="50"/>
      <c r="XR8" s="50"/>
      <c r="XS8" s="50"/>
      <c r="XT8" s="50"/>
      <c r="XU8" s="50"/>
      <c r="XV8" s="50"/>
      <c r="XW8" s="50"/>
      <c r="XX8" s="50"/>
      <c r="XY8" s="50"/>
      <c r="XZ8" s="50"/>
      <c r="YA8" s="50"/>
      <c r="YB8" s="50"/>
      <c r="YC8" s="50"/>
      <c r="YD8" s="50"/>
      <c r="YE8" s="50"/>
      <c r="YF8" s="50"/>
      <c r="YG8" s="50"/>
      <c r="YH8" s="50"/>
      <c r="YI8" s="50"/>
      <c r="YJ8" s="50"/>
      <c r="YK8" s="50"/>
      <c r="YL8" s="50"/>
      <c r="YM8" s="50"/>
      <c r="YN8" s="50"/>
      <c r="YO8" s="50"/>
      <c r="YP8" s="50"/>
      <c r="YQ8" s="50"/>
      <c r="YR8" s="50"/>
      <c r="YS8" s="50"/>
      <c r="YT8" s="50"/>
      <c r="YU8" s="50"/>
      <c r="YV8" s="50"/>
      <c r="YW8" s="50"/>
      <c r="YX8" s="50"/>
      <c r="YY8" s="50"/>
      <c r="YZ8" s="50"/>
      <c r="ZA8" s="50"/>
      <c r="ZB8" s="50"/>
      <c r="ZC8" s="50"/>
      <c r="ZD8" s="50"/>
      <c r="ZE8" s="50"/>
      <c r="ZF8" s="50"/>
      <c r="ZG8" s="50"/>
      <c r="ZH8" s="50"/>
      <c r="ZI8" s="50"/>
      <c r="ZJ8" s="50"/>
      <c r="ZK8" s="50"/>
      <c r="ZL8" s="50"/>
      <c r="ZM8" s="50"/>
      <c r="ZN8" s="50"/>
      <c r="ZO8" s="50"/>
      <c r="ZP8" s="50"/>
      <c r="ZQ8" s="50"/>
      <c r="ZR8" s="50"/>
      <c r="ZS8" s="50"/>
      <c r="ZT8" s="50"/>
      <c r="ZU8" s="50"/>
      <c r="ZV8" s="50"/>
      <c r="ZW8" s="50"/>
      <c r="ZX8" s="50"/>
      <c r="ZY8" s="50"/>
      <c r="ZZ8" s="50"/>
      <c r="AAA8" s="50"/>
      <c r="AAB8" s="50"/>
      <c r="AAC8" s="50"/>
      <c r="AAD8" s="50"/>
      <c r="AAE8" s="50"/>
      <c r="AAF8" s="50"/>
      <c r="AAG8" s="50"/>
      <c r="AAH8" s="50"/>
      <c r="AAI8" s="50"/>
      <c r="AAJ8" s="50"/>
      <c r="AAK8" s="50"/>
      <c r="AAL8" s="50"/>
      <c r="AAM8" s="50"/>
      <c r="AAN8" s="50"/>
      <c r="AAO8" s="50"/>
      <c r="AAP8" s="50"/>
      <c r="AAQ8" s="50"/>
      <c r="AAR8" s="50"/>
      <c r="AAS8" s="50"/>
      <c r="AAT8" s="50"/>
      <c r="AAU8" s="50"/>
      <c r="AAV8" s="50"/>
      <c r="AAW8" s="50"/>
      <c r="AAX8" s="50"/>
      <c r="AAY8" s="50"/>
      <c r="AAZ8" s="50"/>
      <c r="ABA8" s="50"/>
      <c r="ABB8" s="50"/>
      <c r="ABC8" s="50"/>
      <c r="ABD8" s="50"/>
      <c r="ABE8" s="50"/>
      <c r="ABF8" s="50"/>
      <c r="ABG8" s="50"/>
      <c r="ABH8" s="50"/>
      <c r="ABI8" s="50"/>
      <c r="ABJ8" s="50"/>
      <c r="ABK8" s="50"/>
      <c r="ABL8" s="50"/>
      <c r="ABM8" s="50"/>
      <c r="ABN8" s="50"/>
      <c r="ABO8" s="50"/>
      <c r="ABP8" s="50"/>
      <c r="ABQ8" s="50"/>
      <c r="ABR8" s="50"/>
      <c r="ABS8" s="50"/>
      <c r="ABT8" s="50"/>
      <c r="ABU8" s="50"/>
      <c r="ABV8" s="50"/>
      <c r="ABW8" s="50"/>
      <c r="ABX8" s="50"/>
      <c r="ABY8" s="50"/>
      <c r="ABZ8" s="50"/>
      <c r="ACA8" s="50"/>
      <c r="ACB8" s="50"/>
      <c r="ACC8" s="50"/>
      <c r="ACD8" s="50"/>
      <c r="ACE8" s="50"/>
      <c r="ACF8" s="50"/>
      <c r="ACG8" s="50"/>
      <c r="ACH8" s="50"/>
      <c r="ACI8" s="50"/>
      <c r="ACJ8" s="50"/>
      <c r="ACK8" s="50"/>
      <c r="ACL8" s="50"/>
      <c r="ACM8" s="50"/>
      <c r="ACN8" s="50"/>
      <c r="ACO8" s="50"/>
      <c r="ACP8" s="50"/>
      <c r="ACQ8" s="50"/>
      <c r="ACR8" s="50"/>
      <c r="ACS8" s="50"/>
      <c r="ACT8" s="50"/>
      <c r="ACU8" s="50"/>
      <c r="ACV8" s="50"/>
      <c r="ACW8" s="50"/>
      <c r="ACX8" s="50"/>
      <c r="ACY8" s="50"/>
      <c r="ACZ8" s="50"/>
      <c r="ADA8" s="50"/>
      <c r="ADB8" s="50"/>
      <c r="ADC8" s="50"/>
      <c r="ADD8" s="50"/>
      <c r="ADE8" s="50"/>
      <c r="ADF8" s="50"/>
      <c r="ADG8" s="50"/>
      <c r="ADH8" s="50"/>
      <c r="ADI8" s="50"/>
      <c r="ADJ8" s="50"/>
      <c r="ADK8" s="50"/>
      <c r="ADL8" s="50"/>
      <c r="ADM8" s="50"/>
      <c r="ADN8" s="50"/>
      <c r="ADO8" s="50"/>
      <c r="ADP8" s="50"/>
      <c r="ADQ8" s="50"/>
      <c r="ADR8" s="50"/>
      <c r="ADS8" s="50"/>
      <c r="ADT8" s="50"/>
      <c r="ADU8" s="50"/>
      <c r="ADV8" s="50"/>
      <c r="ADW8" s="50"/>
      <c r="ADX8" s="50"/>
      <c r="ADY8" s="50"/>
      <c r="ADZ8" s="50"/>
      <c r="AEA8" s="50"/>
      <c r="AEB8" s="50"/>
      <c r="AEC8" s="50"/>
      <c r="AED8" s="50"/>
      <c r="AEE8" s="50"/>
      <c r="AEF8" s="50"/>
      <c r="AEG8" s="50"/>
      <c r="AEH8" s="50"/>
      <c r="AEI8" s="50"/>
      <c r="AEJ8" s="50"/>
      <c r="AEK8" s="50"/>
      <c r="AEL8" s="50"/>
      <c r="AEM8" s="50"/>
      <c r="AEN8" s="50"/>
      <c r="AEO8" s="50"/>
      <c r="AEP8" s="50"/>
      <c r="AEQ8" s="50"/>
      <c r="AER8" s="50"/>
      <c r="AES8" s="50"/>
      <c r="AET8" s="50"/>
      <c r="AEU8" s="50"/>
      <c r="AEV8" s="50"/>
      <c r="AEW8" s="50"/>
      <c r="AEX8" s="50"/>
      <c r="AEY8" s="50"/>
      <c r="AEZ8" s="50"/>
      <c r="AFA8" s="50"/>
      <c r="AFB8" s="50"/>
      <c r="AFC8" s="50"/>
      <c r="AFD8" s="50"/>
      <c r="AFE8" s="50"/>
      <c r="AFF8" s="50"/>
      <c r="AFG8" s="50"/>
      <c r="AFH8" s="50"/>
      <c r="AFI8" s="50"/>
      <c r="AFJ8" s="50"/>
      <c r="AFK8" s="50"/>
      <c r="AFL8" s="50"/>
      <c r="AFM8" s="50"/>
      <c r="AFN8" s="50"/>
      <c r="AFO8" s="50"/>
      <c r="AFP8" s="50"/>
      <c r="AFQ8" s="50"/>
      <c r="AFR8" s="50"/>
      <c r="AFS8" s="50"/>
      <c r="AFT8" s="50"/>
      <c r="AFU8" s="50"/>
      <c r="AFV8" s="50"/>
      <c r="AFW8" s="50"/>
      <c r="AFX8" s="50"/>
      <c r="AFY8" s="50"/>
      <c r="AFZ8" s="50"/>
      <c r="AGA8" s="50"/>
      <c r="AGB8" s="50"/>
      <c r="AGC8" s="50"/>
      <c r="AGD8" s="50"/>
      <c r="AGE8" s="50"/>
      <c r="AGF8" s="50"/>
      <c r="AGG8" s="50"/>
      <c r="AGH8" s="50"/>
      <c r="AGI8" s="50"/>
      <c r="AGJ8" s="50"/>
      <c r="AGK8" s="50"/>
      <c r="AGL8" s="50"/>
      <c r="AGM8" s="50"/>
      <c r="AGN8" s="50"/>
      <c r="AGO8" s="50"/>
      <c r="AGP8" s="50"/>
      <c r="AGQ8" s="50"/>
      <c r="AGR8" s="50"/>
      <c r="AGS8" s="50"/>
      <c r="AGT8" s="50"/>
      <c r="AGU8" s="50"/>
      <c r="AGV8" s="50"/>
      <c r="AGW8" s="50"/>
      <c r="AGX8" s="50"/>
      <c r="AGY8" s="50"/>
      <c r="AGZ8" s="50"/>
      <c r="AHA8" s="50"/>
      <c r="AHB8" s="50"/>
      <c r="AHC8" s="50"/>
      <c r="AHD8" s="50"/>
      <c r="AHE8" s="50"/>
      <c r="AHF8" s="50"/>
      <c r="AHG8" s="50"/>
      <c r="AHH8" s="50"/>
      <c r="AHI8" s="50"/>
      <c r="AHJ8" s="50"/>
      <c r="AHK8" s="50"/>
      <c r="AHL8" s="50"/>
      <c r="AHM8" s="50"/>
      <c r="AHN8" s="50"/>
      <c r="AHO8" s="50"/>
      <c r="AHP8" s="50"/>
      <c r="AHQ8" s="50"/>
      <c r="AHR8" s="50"/>
      <c r="AHS8" s="50"/>
      <c r="AHT8" s="50"/>
      <c r="AHU8" s="50"/>
      <c r="AHV8" s="50"/>
      <c r="AHW8" s="50"/>
      <c r="AHX8" s="50"/>
      <c r="AHY8" s="50"/>
      <c r="AHZ8" s="50"/>
      <c r="AIA8" s="50"/>
      <c r="AIB8" s="50"/>
      <c r="AIC8" s="50"/>
      <c r="AID8" s="50"/>
      <c r="AIE8" s="50"/>
      <c r="AIF8" s="50"/>
      <c r="AIG8" s="50"/>
      <c r="AIH8" s="50"/>
      <c r="AII8" s="50"/>
      <c r="AIJ8" s="50"/>
      <c r="AIK8" s="50"/>
      <c r="AIL8" s="50"/>
      <c r="AIM8" s="50"/>
      <c r="AIN8" s="50"/>
      <c r="AIO8" s="50"/>
      <c r="AIP8" s="50"/>
      <c r="AIQ8" s="50"/>
      <c r="AIR8" s="50"/>
      <c r="AIS8" s="50"/>
      <c r="AIT8" s="50"/>
      <c r="AIU8" s="50"/>
      <c r="AIV8" s="50"/>
      <c r="AIW8" s="50"/>
      <c r="AIX8" s="50"/>
      <c r="AIY8" s="50"/>
      <c r="AIZ8" s="50"/>
      <c r="AJA8" s="50"/>
      <c r="AJB8" s="50"/>
      <c r="AJC8" s="50"/>
      <c r="AJD8" s="50"/>
      <c r="AJE8" s="50"/>
      <c r="AJF8" s="50"/>
      <c r="AJG8" s="50"/>
      <c r="AJH8" s="50"/>
      <c r="AJI8" s="50"/>
      <c r="AJJ8" s="50"/>
      <c r="AJK8" s="50"/>
      <c r="AJL8" s="50"/>
      <c r="AJM8" s="50"/>
      <c r="AJN8" s="50"/>
      <c r="AJO8" s="50"/>
      <c r="AJP8" s="50"/>
      <c r="AJQ8" s="50"/>
      <c r="AJR8" s="50"/>
      <c r="AJS8" s="50"/>
      <c r="AJT8" s="50"/>
      <c r="AJU8" s="50"/>
      <c r="AJV8" s="50"/>
      <c r="AJW8" s="50"/>
      <c r="AJX8" s="50"/>
      <c r="AJY8" s="50"/>
      <c r="AJZ8" s="50"/>
      <c r="AKA8" s="50"/>
      <c r="AKB8" s="50"/>
      <c r="AKC8" s="50"/>
      <c r="AKD8" s="50"/>
      <c r="AKE8" s="50"/>
      <c r="AKF8" s="50"/>
      <c r="AKG8" s="50"/>
      <c r="AKH8" s="50"/>
      <c r="AKI8" s="50"/>
      <c r="AKJ8" s="50"/>
      <c r="AKK8" s="50"/>
      <c r="AKL8" s="50"/>
      <c r="AKM8" s="50"/>
      <c r="AKN8" s="50"/>
      <c r="AKO8" s="50"/>
      <c r="AKP8" s="50"/>
      <c r="AKQ8" s="50"/>
      <c r="AKR8" s="50"/>
      <c r="AKS8" s="50"/>
      <c r="AKT8" s="50"/>
      <c r="AKU8" s="50"/>
      <c r="AKV8" s="50"/>
      <c r="AKW8" s="50"/>
      <c r="AKX8" s="50"/>
      <c r="AKY8" s="50"/>
      <c r="AKZ8" s="50"/>
      <c r="ALA8" s="50"/>
      <c r="ALB8" s="50"/>
      <c r="ALC8" s="50"/>
      <c r="ALD8" s="50"/>
      <c r="ALE8" s="50"/>
      <c r="ALF8" s="50"/>
      <c r="ALG8" s="50"/>
      <c r="ALH8" s="50"/>
      <c r="ALI8" s="50"/>
      <c r="ALJ8" s="50"/>
      <c r="ALK8" s="50"/>
      <c r="ALL8" s="50"/>
      <c r="ALM8" s="50"/>
      <c r="ALN8" s="50"/>
      <c r="ALO8" s="50"/>
      <c r="ALP8" s="50"/>
      <c r="ALQ8" s="50"/>
      <c r="ALR8" s="50"/>
      <c r="ALS8" s="50"/>
      <c r="ALT8" s="50"/>
      <c r="ALU8" s="50"/>
      <c r="ALV8" s="50"/>
      <c r="ALW8" s="50"/>
      <c r="ALX8" s="50"/>
      <c r="ALY8" s="50"/>
      <c r="ALZ8" s="50"/>
      <c r="AMA8" s="50"/>
      <c r="AMB8" s="50"/>
      <c r="AMC8" s="50"/>
      <c r="AMD8" s="50"/>
      <c r="AME8" s="50"/>
      <c r="AMF8" s="50"/>
      <c r="AMG8" s="50"/>
      <c r="AMH8" s="50"/>
      <c r="AMI8" s="50"/>
      <c r="AMJ8" s="50"/>
      <c r="AMK8" s="50"/>
    </row>
    <row r="9" spans="1:1025" x14ac:dyDescent="0.3">
      <c r="A9" s="104" t="s">
        <v>340</v>
      </c>
      <c r="B9" s="41">
        <v>125.49</v>
      </c>
      <c r="C9" s="41">
        <v>313.04000000000002</v>
      </c>
      <c r="D9" s="41">
        <v>154.86000000000001</v>
      </c>
      <c r="E9" s="41">
        <v>593.39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50"/>
      <c r="LE9" s="50"/>
      <c r="LF9" s="50"/>
      <c r="LG9" s="50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50"/>
      <c r="LS9" s="50"/>
      <c r="LT9" s="50"/>
      <c r="LU9" s="50"/>
      <c r="LV9" s="50"/>
      <c r="LW9" s="50"/>
      <c r="LX9" s="50"/>
      <c r="LY9" s="50"/>
      <c r="LZ9" s="50"/>
      <c r="MA9" s="50"/>
      <c r="MB9" s="50"/>
      <c r="MC9" s="50"/>
      <c r="MD9" s="50"/>
      <c r="ME9" s="50"/>
      <c r="MF9" s="50"/>
      <c r="MG9" s="50"/>
      <c r="MH9" s="50"/>
      <c r="MI9" s="50"/>
      <c r="MJ9" s="50"/>
      <c r="MK9" s="50"/>
      <c r="ML9" s="50"/>
      <c r="MM9" s="50"/>
      <c r="MN9" s="50"/>
      <c r="MO9" s="50"/>
      <c r="MP9" s="50"/>
      <c r="MQ9" s="50"/>
      <c r="MR9" s="50"/>
      <c r="MS9" s="50"/>
      <c r="MT9" s="50"/>
      <c r="MU9" s="50"/>
      <c r="MV9" s="50"/>
      <c r="MW9" s="50"/>
      <c r="MX9" s="50"/>
      <c r="MY9" s="50"/>
      <c r="MZ9" s="50"/>
      <c r="NA9" s="50"/>
      <c r="NB9" s="50"/>
      <c r="NC9" s="50"/>
      <c r="ND9" s="50"/>
      <c r="NE9" s="50"/>
      <c r="NF9" s="50"/>
      <c r="NG9" s="50"/>
      <c r="NH9" s="50"/>
      <c r="NI9" s="50"/>
      <c r="NJ9" s="50"/>
      <c r="NK9" s="50"/>
      <c r="NL9" s="50"/>
      <c r="NM9" s="50"/>
      <c r="NN9" s="50"/>
      <c r="NO9" s="50"/>
      <c r="NP9" s="50"/>
      <c r="NQ9" s="50"/>
      <c r="NR9" s="50"/>
      <c r="NS9" s="50"/>
      <c r="NT9" s="50"/>
      <c r="NU9" s="50"/>
      <c r="NV9" s="50"/>
      <c r="NW9" s="50"/>
      <c r="NX9" s="50"/>
      <c r="NY9" s="50"/>
      <c r="NZ9" s="50"/>
      <c r="OA9" s="50"/>
      <c r="OB9" s="50"/>
      <c r="OC9" s="50"/>
      <c r="OD9" s="50"/>
      <c r="OE9" s="50"/>
      <c r="OF9" s="50"/>
      <c r="OG9" s="50"/>
      <c r="OH9" s="50"/>
      <c r="OI9" s="50"/>
      <c r="OJ9" s="50"/>
      <c r="OK9" s="50"/>
      <c r="OL9" s="50"/>
      <c r="OM9" s="50"/>
      <c r="ON9" s="50"/>
      <c r="OO9" s="50"/>
      <c r="OP9" s="50"/>
      <c r="OQ9" s="50"/>
      <c r="OR9" s="50"/>
      <c r="OS9" s="50"/>
      <c r="OT9" s="50"/>
      <c r="OU9" s="50"/>
      <c r="OV9" s="50"/>
      <c r="OW9" s="50"/>
      <c r="OX9" s="50"/>
      <c r="OY9" s="50"/>
      <c r="OZ9" s="50"/>
      <c r="PA9" s="50"/>
      <c r="PB9" s="50"/>
      <c r="PC9" s="50"/>
      <c r="PD9" s="50"/>
      <c r="PE9" s="50"/>
      <c r="PF9" s="50"/>
      <c r="PG9" s="50"/>
      <c r="PH9" s="50"/>
      <c r="PI9" s="50"/>
      <c r="PJ9" s="50"/>
      <c r="PK9" s="50"/>
      <c r="PL9" s="50"/>
      <c r="PM9" s="50"/>
      <c r="PN9" s="50"/>
      <c r="PO9" s="50"/>
      <c r="PP9" s="50"/>
      <c r="PQ9" s="50"/>
      <c r="PR9" s="50"/>
      <c r="PS9" s="50"/>
      <c r="PT9" s="50"/>
      <c r="PU9" s="50"/>
      <c r="PV9" s="50"/>
      <c r="PW9" s="50"/>
      <c r="PX9" s="50"/>
      <c r="PY9" s="50"/>
      <c r="PZ9" s="50"/>
      <c r="QA9" s="50"/>
      <c r="QB9" s="50"/>
      <c r="QC9" s="50"/>
      <c r="QD9" s="50"/>
      <c r="QE9" s="50"/>
      <c r="QF9" s="50"/>
      <c r="QG9" s="50"/>
      <c r="QH9" s="50"/>
      <c r="QI9" s="50"/>
      <c r="QJ9" s="50"/>
      <c r="QK9" s="50"/>
      <c r="QL9" s="50"/>
      <c r="QM9" s="50"/>
      <c r="QN9" s="50"/>
      <c r="QO9" s="50"/>
      <c r="QP9" s="50"/>
      <c r="QQ9" s="50"/>
      <c r="QR9" s="50"/>
      <c r="QS9" s="50"/>
      <c r="QT9" s="50"/>
      <c r="QU9" s="50"/>
      <c r="QV9" s="50"/>
      <c r="QW9" s="50"/>
      <c r="QX9" s="50"/>
      <c r="QY9" s="50"/>
      <c r="QZ9" s="50"/>
      <c r="RA9" s="50"/>
      <c r="RB9" s="50"/>
      <c r="RC9" s="50"/>
      <c r="RD9" s="50"/>
      <c r="RE9" s="50"/>
      <c r="RF9" s="50"/>
      <c r="RG9" s="50"/>
      <c r="RH9" s="50"/>
      <c r="RI9" s="50"/>
      <c r="RJ9" s="50"/>
      <c r="RK9" s="50"/>
      <c r="RL9" s="50"/>
      <c r="RM9" s="50"/>
      <c r="RN9" s="50"/>
      <c r="RO9" s="50"/>
      <c r="RP9" s="50"/>
      <c r="RQ9" s="50"/>
      <c r="RR9" s="50"/>
      <c r="RS9" s="50"/>
      <c r="RT9" s="50"/>
      <c r="RU9" s="50"/>
      <c r="RV9" s="50"/>
      <c r="RW9" s="50"/>
      <c r="RX9" s="50"/>
      <c r="RY9" s="50"/>
      <c r="RZ9" s="50"/>
      <c r="SA9" s="50"/>
      <c r="SB9" s="50"/>
      <c r="SC9" s="50"/>
      <c r="SD9" s="50"/>
      <c r="SE9" s="50"/>
      <c r="SF9" s="50"/>
      <c r="SG9" s="50"/>
      <c r="SH9" s="50"/>
      <c r="SI9" s="50"/>
      <c r="SJ9" s="50"/>
      <c r="SK9" s="50"/>
      <c r="SL9" s="50"/>
      <c r="SM9" s="50"/>
      <c r="SN9" s="50"/>
      <c r="SO9" s="50"/>
      <c r="SP9" s="50"/>
      <c r="SQ9" s="50"/>
      <c r="SR9" s="50"/>
      <c r="SS9" s="50"/>
      <c r="ST9" s="50"/>
      <c r="SU9" s="50"/>
      <c r="SV9" s="50"/>
      <c r="SW9" s="50"/>
      <c r="SX9" s="50"/>
      <c r="SY9" s="50"/>
      <c r="SZ9" s="50"/>
      <c r="TA9" s="50"/>
      <c r="TB9" s="50"/>
      <c r="TC9" s="50"/>
      <c r="TD9" s="50"/>
      <c r="TE9" s="50"/>
      <c r="TF9" s="50"/>
      <c r="TG9" s="50"/>
      <c r="TH9" s="50"/>
      <c r="TI9" s="50"/>
      <c r="TJ9" s="50"/>
      <c r="TK9" s="50"/>
      <c r="TL9" s="50"/>
      <c r="TM9" s="50"/>
      <c r="TN9" s="50"/>
      <c r="TO9" s="50"/>
      <c r="TP9" s="50"/>
      <c r="TQ9" s="50"/>
      <c r="TR9" s="50"/>
      <c r="TS9" s="50"/>
      <c r="TT9" s="50"/>
      <c r="TU9" s="50"/>
      <c r="TV9" s="50"/>
      <c r="TW9" s="50"/>
      <c r="TX9" s="50"/>
      <c r="TY9" s="50"/>
      <c r="TZ9" s="50"/>
      <c r="UA9" s="50"/>
      <c r="UB9" s="50"/>
      <c r="UC9" s="50"/>
      <c r="UD9" s="50"/>
      <c r="UE9" s="50"/>
      <c r="UF9" s="50"/>
      <c r="UG9" s="50"/>
      <c r="UH9" s="50"/>
      <c r="UI9" s="50"/>
      <c r="UJ9" s="50"/>
      <c r="UK9" s="50"/>
      <c r="UL9" s="50"/>
      <c r="UM9" s="50"/>
      <c r="UN9" s="50"/>
      <c r="UO9" s="50"/>
      <c r="UP9" s="50"/>
      <c r="UQ9" s="50"/>
      <c r="UR9" s="50"/>
      <c r="US9" s="50"/>
      <c r="UT9" s="50"/>
      <c r="UU9" s="50"/>
      <c r="UV9" s="50"/>
      <c r="UW9" s="50"/>
      <c r="UX9" s="50"/>
      <c r="UY9" s="50"/>
      <c r="UZ9" s="50"/>
      <c r="VA9" s="50"/>
      <c r="VB9" s="50"/>
      <c r="VC9" s="50"/>
      <c r="VD9" s="50"/>
      <c r="VE9" s="50"/>
      <c r="VF9" s="50"/>
      <c r="VG9" s="50"/>
      <c r="VH9" s="50"/>
      <c r="VI9" s="50"/>
      <c r="VJ9" s="50"/>
      <c r="VK9" s="50"/>
      <c r="VL9" s="50"/>
      <c r="VM9" s="50"/>
      <c r="VN9" s="50"/>
      <c r="VO9" s="50"/>
      <c r="VP9" s="50"/>
      <c r="VQ9" s="50"/>
      <c r="VR9" s="50"/>
      <c r="VS9" s="50"/>
      <c r="VT9" s="50"/>
      <c r="VU9" s="50"/>
      <c r="VV9" s="50"/>
      <c r="VW9" s="50"/>
      <c r="VX9" s="50"/>
      <c r="VY9" s="50"/>
      <c r="VZ9" s="50"/>
      <c r="WA9" s="50"/>
      <c r="WB9" s="50"/>
      <c r="WC9" s="50"/>
      <c r="WD9" s="50"/>
      <c r="WE9" s="50"/>
      <c r="WF9" s="50"/>
      <c r="WG9" s="50"/>
      <c r="WH9" s="50"/>
      <c r="WI9" s="50"/>
      <c r="WJ9" s="50"/>
      <c r="WK9" s="50"/>
      <c r="WL9" s="50"/>
      <c r="WM9" s="50"/>
      <c r="WN9" s="50"/>
      <c r="WO9" s="50"/>
      <c r="WP9" s="50"/>
      <c r="WQ9" s="50"/>
      <c r="WR9" s="50"/>
      <c r="WS9" s="50"/>
      <c r="WT9" s="50"/>
      <c r="WU9" s="50"/>
      <c r="WV9" s="50"/>
      <c r="WW9" s="50"/>
      <c r="WX9" s="50"/>
      <c r="WY9" s="50"/>
      <c r="WZ9" s="50"/>
      <c r="XA9" s="50"/>
      <c r="XB9" s="50"/>
      <c r="XC9" s="50"/>
      <c r="XD9" s="50"/>
      <c r="XE9" s="50"/>
      <c r="XF9" s="50"/>
      <c r="XG9" s="50"/>
      <c r="XH9" s="50"/>
      <c r="XI9" s="50"/>
      <c r="XJ9" s="50"/>
      <c r="XK9" s="50"/>
      <c r="XL9" s="50"/>
      <c r="XM9" s="50"/>
      <c r="XN9" s="50"/>
      <c r="XO9" s="50"/>
      <c r="XP9" s="50"/>
      <c r="XQ9" s="50"/>
      <c r="XR9" s="50"/>
      <c r="XS9" s="50"/>
      <c r="XT9" s="50"/>
      <c r="XU9" s="50"/>
      <c r="XV9" s="50"/>
      <c r="XW9" s="50"/>
      <c r="XX9" s="50"/>
      <c r="XY9" s="50"/>
      <c r="XZ9" s="50"/>
      <c r="YA9" s="50"/>
      <c r="YB9" s="50"/>
      <c r="YC9" s="50"/>
      <c r="YD9" s="50"/>
      <c r="YE9" s="50"/>
      <c r="YF9" s="50"/>
      <c r="YG9" s="50"/>
      <c r="YH9" s="50"/>
      <c r="YI9" s="50"/>
      <c r="YJ9" s="50"/>
      <c r="YK9" s="50"/>
      <c r="YL9" s="50"/>
      <c r="YM9" s="50"/>
      <c r="YN9" s="50"/>
      <c r="YO9" s="50"/>
      <c r="YP9" s="50"/>
      <c r="YQ9" s="50"/>
      <c r="YR9" s="50"/>
      <c r="YS9" s="50"/>
      <c r="YT9" s="50"/>
      <c r="YU9" s="50"/>
      <c r="YV9" s="50"/>
      <c r="YW9" s="50"/>
      <c r="YX9" s="50"/>
      <c r="YY9" s="50"/>
      <c r="YZ9" s="50"/>
      <c r="ZA9" s="50"/>
      <c r="ZB9" s="50"/>
      <c r="ZC9" s="50"/>
      <c r="ZD9" s="50"/>
      <c r="ZE9" s="50"/>
      <c r="ZF9" s="50"/>
      <c r="ZG9" s="50"/>
      <c r="ZH9" s="50"/>
      <c r="ZI9" s="50"/>
      <c r="ZJ9" s="50"/>
      <c r="ZK9" s="50"/>
      <c r="ZL9" s="50"/>
      <c r="ZM9" s="50"/>
      <c r="ZN9" s="50"/>
      <c r="ZO9" s="50"/>
      <c r="ZP9" s="50"/>
      <c r="ZQ9" s="50"/>
      <c r="ZR9" s="50"/>
      <c r="ZS9" s="50"/>
      <c r="ZT9" s="50"/>
      <c r="ZU9" s="50"/>
      <c r="ZV9" s="50"/>
      <c r="ZW9" s="50"/>
      <c r="ZX9" s="50"/>
      <c r="ZY9" s="50"/>
      <c r="ZZ9" s="50"/>
      <c r="AAA9" s="50"/>
      <c r="AAB9" s="50"/>
      <c r="AAC9" s="50"/>
      <c r="AAD9" s="50"/>
      <c r="AAE9" s="50"/>
      <c r="AAF9" s="50"/>
      <c r="AAG9" s="50"/>
      <c r="AAH9" s="50"/>
      <c r="AAI9" s="50"/>
      <c r="AAJ9" s="50"/>
      <c r="AAK9" s="50"/>
      <c r="AAL9" s="50"/>
      <c r="AAM9" s="50"/>
      <c r="AAN9" s="50"/>
      <c r="AAO9" s="50"/>
      <c r="AAP9" s="50"/>
      <c r="AAQ9" s="50"/>
      <c r="AAR9" s="50"/>
      <c r="AAS9" s="50"/>
      <c r="AAT9" s="50"/>
      <c r="AAU9" s="50"/>
      <c r="AAV9" s="50"/>
      <c r="AAW9" s="50"/>
      <c r="AAX9" s="50"/>
      <c r="AAY9" s="50"/>
      <c r="AAZ9" s="50"/>
      <c r="ABA9" s="50"/>
      <c r="ABB9" s="50"/>
      <c r="ABC9" s="50"/>
      <c r="ABD9" s="50"/>
      <c r="ABE9" s="50"/>
      <c r="ABF9" s="50"/>
      <c r="ABG9" s="50"/>
      <c r="ABH9" s="50"/>
      <c r="ABI9" s="50"/>
      <c r="ABJ9" s="50"/>
      <c r="ABK9" s="50"/>
      <c r="ABL9" s="50"/>
      <c r="ABM9" s="50"/>
      <c r="ABN9" s="50"/>
      <c r="ABO9" s="50"/>
      <c r="ABP9" s="50"/>
      <c r="ABQ9" s="50"/>
      <c r="ABR9" s="50"/>
      <c r="ABS9" s="50"/>
      <c r="ABT9" s="50"/>
      <c r="ABU9" s="50"/>
      <c r="ABV9" s="50"/>
      <c r="ABW9" s="50"/>
      <c r="ABX9" s="50"/>
      <c r="ABY9" s="50"/>
      <c r="ABZ9" s="50"/>
      <c r="ACA9" s="50"/>
      <c r="ACB9" s="50"/>
      <c r="ACC9" s="50"/>
      <c r="ACD9" s="50"/>
      <c r="ACE9" s="50"/>
      <c r="ACF9" s="50"/>
      <c r="ACG9" s="50"/>
      <c r="ACH9" s="50"/>
      <c r="ACI9" s="50"/>
      <c r="ACJ9" s="50"/>
      <c r="ACK9" s="50"/>
      <c r="ACL9" s="50"/>
      <c r="ACM9" s="50"/>
      <c r="ACN9" s="50"/>
      <c r="ACO9" s="50"/>
      <c r="ACP9" s="50"/>
      <c r="ACQ9" s="50"/>
      <c r="ACR9" s="50"/>
      <c r="ACS9" s="50"/>
      <c r="ACT9" s="50"/>
      <c r="ACU9" s="50"/>
      <c r="ACV9" s="50"/>
      <c r="ACW9" s="50"/>
      <c r="ACX9" s="50"/>
      <c r="ACY9" s="50"/>
      <c r="ACZ9" s="50"/>
      <c r="ADA9" s="50"/>
      <c r="ADB9" s="50"/>
      <c r="ADC9" s="50"/>
      <c r="ADD9" s="50"/>
      <c r="ADE9" s="50"/>
      <c r="ADF9" s="50"/>
      <c r="ADG9" s="50"/>
      <c r="ADH9" s="50"/>
      <c r="ADI9" s="50"/>
      <c r="ADJ9" s="50"/>
      <c r="ADK9" s="50"/>
      <c r="ADL9" s="50"/>
      <c r="ADM9" s="50"/>
      <c r="ADN9" s="50"/>
      <c r="ADO9" s="50"/>
      <c r="ADP9" s="50"/>
      <c r="ADQ9" s="50"/>
      <c r="ADR9" s="50"/>
      <c r="ADS9" s="50"/>
      <c r="ADT9" s="50"/>
      <c r="ADU9" s="50"/>
      <c r="ADV9" s="50"/>
      <c r="ADW9" s="50"/>
      <c r="ADX9" s="50"/>
      <c r="ADY9" s="50"/>
      <c r="ADZ9" s="50"/>
      <c r="AEA9" s="50"/>
      <c r="AEB9" s="50"/>
      <c r="AEC9" s="50"/>
      <c r="AED9" s="50"/>
      <c r="AEE9" s="50"/>
      <c r="AEF9" s="50"/>
      <c r="AEG9" s="50"/>
      <c r="AEH9" s="50"/>
      <c r="AEI9" s="50"/>
      <c r="AEJ9" s="50"/>
      <c r="AEK9" s="50"/>
      <c r="AEL9" s="50"/>
      <c r="AEM9" s="50"/>
      <c r="AEN9" s="50"/>
      <c r="AEO9" s="50"/>
      <c r="AEP9" s="50"/>
      <c r="AEQ9" s="50"/>
      <c r="AER9" s="50"/>
      <c r="AES9" s="50"/>
      <c r="AET9" s="50"/>
      <c r="AEU9" s="50"/>
      <c r="AEV9" s="50"/>
      <c r="AEW9" s="50"/>
      <c r="AEX9" s="50"/>
      <c r="AEY9" s="50"/>
      <c r="AEZ9" s="50"/>
      <c r="AFA9" s="50"/>
      <c r="AFB9" s="50"/>
      <c r="AFC9" s="50"/>
      <c r="AFD9" s="50"/>
      <c r="AFE9" s="50"/>
      <c r="AFF9" s="50"/>
      <c r="AFG9" s="50"/>
      <c r="AFH9" s="50"/>
      <c r="AFI9" s="50"/>
      <c r="AFJ9" s="50"/>
      <c r="AFK9" s="50"/>
      <c r="AFL9" s="50"/>
      <c r="AFM9" s="50"/>
      <c r="AFN9" s="50"/>
      <c r="AFO9" s="50"/>
      <c r="AFP9" s="50"/>
      <c r="AFQ9" s="50"/>
      <c r="AFR9" s="50"/>
      <c r="AFS9" s="50"/>
      <c r="AFT9" s="50"/>
      <c r="AFU9" s="50"/>
      <c r="AFV9" s="50"/>
      <c r="AFW9" s="50"/>
      <c r="AFX9" s="50"/>
      <c r="AFY9" s="50"/>
      <c r="AFZ9" s="50"/>
      <c r="AGA9" s="50"/>
      <c r="AGB9" s="50"/>
      <c r="AGC9" s="50"/>
      <c r="AGD9" s="50"/>
      <c r="AGE9" s="50"/>
      <c r="AGF9" s="50"/>
      <c r="AGG9" s="50"/>
      <c r="AGH9" s="50"/>
      <c r="AGI9" s="50"/>
      <c r="AGJ9" s="50"/>
      <c r="AGK9" s="50"/>
      <c r="AGL9" s="50"/>
      <c r="AGM9" s="50"/>
      <c r="AGN9" s="50"/>
      <c r="AGO9" s="50"/>
      <c r="AGP9" s="50"/>
      <c r="AGQ9" s="50"/>
      <c r="AGR9" s="50"/>
      <c r="AGS9" s="50"/>
      <c r="AGT9" s="50"/>
      <c r="AGU9" s="50"/>
      <c r="AGV9" s="50"/>
      <c r="AGW9" s="50"/>
      <c r="AGX9" s="50"/>
      <c r="AGY9" s="50"/>
      <c r="AGZ9" s="50"/>
      <c r="AHA9" s="50"/>
      <c r="AHB9" s="50"/>
      <c r="AHC9" s="50"/>
      <c r="AHD9" s="50"/>
      <c r="AHE9" s="50"/>
      <c r="AHF9" s="50"/>
      <c r="AHG9" s="50"/>
      <c r="AHH9" s="50"/>
      <c r="AHI9" s="50"/>
      <c r="AHJ9" s="50"/>
      <c r="AHK9" s="50"/>
      <c r="AHL9" s="50"/>
      <c r="AHM9" s="50"/>
      <c r="AHN9" s="50"/>
      <c r="AHO9" s="50"/>
      <c r="AHP9" s="50"/>
      <c r="AHQ9" s="50"/>
      <c r="AHR9" s="50"/>
      <c r="AHS9" s="50"/>
      <c r="AHT9" s="50"/>
      <c r="AHU9" s="50"/>
      <c r="AHV9" s="50"/>
      <c r="AHW9" s="50"/>
      <c r="AHX9" s="50"/>
      <c r="AHY9" s="50"/>
      <c r="AHZ9" s="50"/>
      <c r="AIA9" s="50"/>
      <c r="AIB9" s="50"/>
      <c r="AIC9" s="50"/>
      <c r="AID9" s="50"/>
      <c r="AIE9" s="50"/>
      <c r="AIF9" s="50"/>
      <c r="AIG9" s="50"/>
      <c r="AIH9" s="50"/>
      <c r="AII9" s="50"/>
      <c r="AIJ9" s="50"/>
      <c r="AIK9" s="50"/>
      <c r="AIL9" s="50"/>
      <c r="AIM9" s="50"/>
      <c r="AIN9" s="50"/>
      <c r="AIO9" s="50"/>
      <c r="AIP9" s="50"/>
      <c r="AIQ9" s="50"/>
      <c r="AIR9" s="50"/>
      <c r="AIS9" s="50"/>
      <c r="AIT9" s="50"/>
      <c r="AIU9" s="50"/>
      <c r="AIV9" s="50"/>
      <c r="AIW9" s="50"/>
      <c r="AIX9" s="50"/>
      <c r="AIY9" s="50"/>
      <c r="AIZ9" s="50"/>
      <c r="AJA9" s="50"/>
      <c r="AJB9" s="50"/>
      <c r="AJC9" s="50"/>
      <c r="AJD9" s="50"/>
      <c r="AJE9" s="50"/>
      <c r="AJF9" s="50"/>
      <c r="AJG9" s="50"/>
      <c r="AJH9" s="50"/>
      <c r="AJI9" s="50"/>
      <c r="AJJ9" s="50"/>
      <c r="AJK9" s="50"/>
      <c r="AJL9" s="50"/>
      <c r="AJM9" s="50"/>
      <c r="AJN9" s="50"/>
      <c r="AJO9" s="50"/>
      <c r="AJP9" s="50"/>
      <c r="AJQ9" s="50"/>
      <c r="AJR9" s="50"/>
      <c r="AJS9" s="50"/>
      <c r="AJT9" s="50"/>
      <c r="AJU9" s="50"/>
      <c r="AJV9" s="50"/>
      <c r="AJW9" s="50"/>
      <c r="AJX9" s="50"/>
      <c r="AJY9" s="50"/>
      <c r="AJZ9" s="50"/>
      <c r="AKA9" s="50"/>
      <c r="AKB9" s="50"/>
      <c r="AKC9" s="50"/>
      <c r="AKD9" s="50"/>
      <c r="AKE9" s="50"/>
      <c r="AKF9" s="50"/>
      <c r="AKG9" s="50"/>
      <c r="AKH9" s="50"/>
      <c r="AKI9" s="50"/>
      <c r="AKJ9" s="50"/>
      <c r="AKK9" s="50"/>
      <c r="AKL9" s="50"/>
      <c r="AKM9" s="50"/>
      <c r="AKN9" s="50"/>
      <c r="AKO9" s="50"/>
      <c r="AKP9" s="50"/>
      <c r="AKQ9" s="50"/>
      <c r="AKR9" s="50"/>
      <c r="AKS9" s="50"/>
      <c r="AKT9" s="50"/>
      <c r="AKU9" s="50"/>
      <c r="AKV9" s="50"/>
      <c r="AKW9" s="50"/>
      <c r="AKX9" s="50"/>
      <c r="AKY9" s="50"/>
      <c r="AKZ9" s="50"/>
      <c r="ALA9" s="50"/>
      <c r="ALB9" s="50"/>
      <c r="ALC9" s="50"/>
      <c r="ALD9" s="50"/>
      <c r="ALE9" s="50"/>
      <c r="ALF9" s="50"/>
      <c r="ALG9" s="50"/>
      <c r="ALH9" s="50"/>
      <c r="ALI9" s="50"/>
      <c r="ALJ9" s="50"/>
      <c r="ALK9" s="50"/>
      <c r="ALL9" s="50"/>
      <c r="ALM9" s="50"/>
      <c r="ALN9" s="50"/>
      <c r="ALO9" s="50"/>
      <c r="ALP9" s="50"/>
      <c r="ALQ9" s="50"/>
      <c r="ALR9" s="50"/>
      <c r="ALS9" s="50"/>
      <c r="ALT9" s="50"/>
      <c r="ALU9" s="50"/>
      <c r="ALV9" s="50"/>
      <c r="ALW9" s="50"/>
      <c r="ALX9" s="50"/>
      <c r="ALY9" s="50"/>
      <c r="ALZ9" s="50"/>
      <c r="AMA9" s="50"/>
      <c r="AMB9" s="50"/>
      <c r="AMC9" s="50"/>
      <c r="AMD9" s="50"/>
      <c r="AME9" s="50"/>
      <c r="AMF9" s="50"/>
      <c r="AMG9" s="50"/>
      <c r="AMH9" s="50"/>
      <c r="AMI9" s="50"/>
      <c r="AMJ9" s="50"/>
      <c r="AMK9" s="50"/>
    </row>
    <row r="10" spans="1:1025" x14ac:dyDescent="0.3">
      <c r="A10" s="104" t="s">
        <v>341</v>
      </c>
      <c r="B10" s="41">
        <v>131.94</v>
      </c>
      <c r="C10" s="41">
        <v>343.2</v>
      </c>
      <c r="D10" s="41">
        <v>79.44</v>
      </c>
      <c r="E10" s="41">
        <v>554.58000000000004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  <c r="IW10" s="50"/>
      <c r="IX10" s="50"/>
      <c r="IY10" s="50"/>
      <c r="IZ10" s="50"/>
      <c r="JA10" s="50"/>
      <c r="JB10" s="50"/>
      <c r="JC10" s="50"/>
      <c r="JD10" s="50"/>
      <c r="JE10" s="50"/>
      <c r="JF10" s="50"/>
      <c r="JG10" s="50"/>
      <c r="JH10" s="50"/>
      <c r="JI10" s="50"/>
      <c r="JJ10" s="50"/>
      <c r="JK10" s="50"/>
      <c r="JL10" s="50"/>
      <c r="JM10" s="50"/>
      <c r="JN10" s="50"/>
      <c r="JO10" s="50"/>
      <c r="JP10" s="50"/>
      <c r="JQ10" s="50"/>
      <c r="JR10" s="50"/>
      <c r="JS10" s="50"/>
      <c r="JT10" s="50"/>
      <c r="JU10" s="50"/>
      <c r="JV10" s="50"/>
      <c r="JW10" s="50"/>
      <c r="JX10" s="50"/>
      <c r="JY10" s="50"/>
      <c r="JZ10" s="50"/>
      <c r="KA10" s="50"/>
      <c r="KB10" s="50"/>
      <c r="KC10" s="50"/>
      <c r="KD10" s="50"/>
      <c r="KE10" s="50"/>
      <c r="KF10" s="50"/>
      <c r="KG10" s="50"/>
      <c r="KH10" s="50"/>
      <c r="KI10" s="50"/>
      <c r="KJ10" s="50"/>
      <c r="KK10" s="50"/>
      <c r="KL10" s="50"/>
      <c r="KM10" s="50"/>
      <c r="KN10" s="50"/>
      <c r="KO10" s="50"/>
      <c r="KP10" s="50"/>
      <c r="KQ10" s="50"/>
      <c r="KR10" s="50"/>
      <c r="KS10" s="50"/>
      <c r="KT10" s="50"/>
      <c r="KU10" s="50"/>
      <c r="KV10" s="50"/>
      <c r="KW10" s="50"/>
      <c r="KX10" s="50"/>
      <c r="KY10" s="50"/>
      <c r="KZ10" s="50"/>
      <c r="LA10" s="50"/>
      <c r="LB10" s="50"/>
      <c r="LC10" s="50"/>
      <c r="LD10" s="50"/>
      <c r="LE10" s="50"/>
      <c r="LF10" s="50"/>
      <c r="LG10" s="50"/>
      <c r="LH10" s="50"/>
      <c r="LI10" s="50"/>
      <c r="LJ10" s="50"/>
      <c r="LK10" s="50"/>
      <c r="LL10" s="50"/>
      <c r="LM10" s="50"/>
      <c r="LN10" s="50"/>
      <c r="LO10" s="50"/>
      <c r="LP10" s="50"/>
      <c r="LQ10" s="50"/>
      <c r="LR10" s="50"/>
      <c r="LS10" s="50"/>
      <c r="LT10" s="50"/>
      <c r="LU10" s="50"/>
      <c r="LV10" s="50"/>
      <c r="LW10" s="50"/>
      <c r="LX10" s="50"/>
      <c r="LY10" s="50"/>
      <c r="LZ10" s="50"/>
      <c r="MA10" s="50"/>
      <c r="MB10" s="50"/>
      <c r="MC10" s="50"/>
      <c r="MD10" s="50"/>
      <c r="ME10" s="50"/>
      <c r="MF10" s="50"/>
      <c r="MG10" s="50"/>
      <c r="MH10" s="50"/>
      <c r="MI10" s="50"/>
      <c r="MJ10" s="50"/>
      <c r="MK10" s="50"/>
      <c r="ML10" s="50"/>
      <c r="MM10" s="50"/>
      <c r="MN10" s="50"/>
      <c r="MO10" s="50"/>
      <c r="MP10" s="50"/>
      <c r="MQ10" s="50"/>
      <c r="MR10" s="50"/>
      <c r="MS10" s="50"/>
      <c r="MT10" s="50"/>
      <c r="MU10" s="50"/>
      <c r="MV10" s="50"/>
      <c r="MW10" s="50"/>
      <c r="MX10" s="50"/>
      <c r="MY10" s="50"/>
      <c r="MZ10" s="50"/>
      <c r="NA10" s="50"/>
      <c r="NB10" s="50"/>
      <c r="NC10" s="50"/>
      <c r="ND10" s="50"/>
      <c r="NE10" s="50"/>
      <c r="NF10" s="50"/>
      <c r="NG10" s="50"/>
      <c r="NH10" s="50"/>
      <c r="NI10" s="50"/>
      <c r="NJ10" s="50"/>
      <c r="NK10" s="50"/>
      <c r="NL10" s="50"/>
      <c r="NM10" s="50"/>
      <c r="NN10" s="50"/>
      <c r="NO10" s="50"/>
      <c r="NP10" s="50"/>
      <c r="NQ10" s="50"/>
      <c r="NR10" s="50"/>
      <c r="NS10" s="50"/>
      <c r="NT10" s="50"/>
      <c r="NU10" s="50"/>
      <c r="NV10" s="50"/>
      <c r="NW10" s="50"/>
      <c r="NX10" s="50"/>
      <c r="NY10" s="50"/>
      <c r="NZ10" s="50"/>
      <c r="OA10" s="50"/>
      <c r="OB10" s="50"/>
      <c r="OC10" s="50"/>
      <c r="OD10" s="50"/>
      <c r="OE10" s="50"/>
      <c r="OF10" s="50"/>
      <c r="OG10" s="50"/>
      <c r="OH10" s="50"/>
      <c r="OI10" s="50"/>
      <c r="OJ10" s="50"/>
      <c r="OK10" s="50"/>
      <c r="OL10" s="50"/>
      <c r="OM10" s="50"/>
      <c r="ON10" s="50"/>
      <c r="OO10" s="50"/>
      <c r="OP10" s="50"/>
      <c r="OQ10" s="50"/>
      <c r="OR10" s="50"/>
      <c r="OS10" s="50"/>
      <c r="OT10" s="50"/>
      <c r="OU10" s="50"/>
      <c r="OV10" s="50"/>
      <c r="OW10" s="50"/>
      <c r="OX10" s="50"/>
      <c r="OY10" s="50"/>
      <c r="OZ10" s="50"/>
      <c r="PA10" s="50"/>
      <c r="PB10" s="50"/>
      <c r="PC10" s="50"/>
      <c r="PD10" s="50"/>
      <c r="PE10" s="50"/>
      <c r="PF10" s="50"/>
      <c r="PG10" s="50"/>
      <c r="PH10" s="50"/>
      <c r="PI10" s="50"/>
      <c r="PJ10" s="50"/>
      <c r="PK10" s="50"/>
      <c r="PL10" s="50"/>
      <c r="PM10" s="50"/>
      <c r="PN10" s="50"/>
      <c r="PO10" s="50"/>
      <c r="PP10" s="50"/>
      <c r="PQ10" s="50"/>
      <c r="PR10" s="50"/>
      <c r="PS10" s="50"/>
      <c r="PT10" s="50"/>
      <c r="PU10" s="50"/>
      <c r="PV10" s="50"/>
      <c r="PW10" s="50"/>
      <c r="PX10" s="50"/>
      <c r="PY10" s="50"/>
      <c r="PZ10" s="50"/>
      <c r="QA10" s="50"/>
      <c r="QB10" s="50"/>
      <c r="QC10" s="50"/>
      <c r="QD10" s="50"/>
      <c r="QE10" s="50"/>
      <c r="QF10" s="50"/>
      <c r="QG10" s="50"/>
      <c r="QH10" s="50"/>
      <c r="QI10" s="50"/>
      <c r="QJ10" s="50"/>
      <c r="QK10" s="50"/>
      <c r="QL10" s="50"/>
      <c r="QM10" s="50"/>
      <c r="QN10" s="50"/>
      <c r="QO10" s="50"/>
      <c r="QP10" s="50"/>
      <c r="QQ10" s="50"/>
      <c r="QR10" s="50"/>
      <c r="QS10" s="50"/>
      <c r="QT10" s="50"/>
      <c r="QU10" s="50"/>
      <c r="QV10" s="50"/>
      <c r="QW10" s="50"/>
      <c r="QX10" s="50"/>
      <c r="QY10" s="50"/>
      <c r="QZ10" s="50"/>
      <c r="RA10" s="50"/>
      <c r="RB10" s="50"/>
      <c r="RC10" s="50"/>
      <c r="RD10" s="50"/>
      <c r="RE10" s="50"/>
      <c r="RF10" s="50"/>
      <c r="RG10" s="50"/>
      <c r="RH10" s="50"/>
      <c r="RI10" s="50"/>
      <c r="RJ10" s="50"/>
      <c r="RK10" s="50"/>
      <c r="RL10" s="50"/>
      <c r="RM10" s="50"/>
      <c r="RN10" s="50"/>
      <c r="RO10" s="50"/>
      <c r="RP10" s="50"/>
      <c r="RQ10" s="50"/>
      <c r="RR10" s="50"/>
      <c r="RS10" s="50"/>
      <c r="RT10" s="50"/>
      <c r="RU10" s="50"/>
      <c r="RV10" s="50"/>
      <c r="RW10" s="50"/>
      <c r="RX10" s="50"/>
      <c r="RY10" s="50"/>
      <c r="RZ10" s="50"/>
      <c r="SA10" s="50"/>
      <c r="SB10" s="50"/>
      <c r="SC10" s="50"/>
      <c r="SD10" s="50"/>
      <c r="SE10" s="50"/>
      <c r="SF10" s="50"/>
      <c r="SG10" s="50"/>
      <c r="SH10" s="50"/>
      <c r="SI10" s="50"/>
      <c r="SJ10" s="50"/>
      <c r="SK10" s="50"/>
      <c r="SL10" s="50"/>
      <c r="SM10" s="50"/>
      <c r="SN10" s="50"/>
      <c r="SO10" s="50"/>
      <c r="SP10" s="50"/>
      <c r="SQ10" s="50"/>
      <c r="SR10" s="50"/>
      <c r="SS10" s="50"/>
      <c r="ST10" s="50"/>
      <c r="SU10" s="50"/>
      <c r="SV10" s="50"/>
      <c r="SW10" s="50"/>
      <c r="SX10" s="50"/>
      <c r="SY10" s="50"/>
      <c r="SZ10" s="50"/>
      <c r="TA10" s="50"/>
      <c r="TB10" s="50"/>
      <c r="TC10" s="50"/>
      <c r="TD10" s="50"/>
      <c r="TE10" s="50"/>
      <c r="TF10" s="50"/>
      <c r="TG10" s="50"/>
      <c r="TH10" s="50"/>
      <c r="TI10" s="50"/>
      <c r="TJ10" s="50"/>
      <c r="TK10" s="50"/>
      <c r="TL10" s="50"/>
      <c r="TM10" s="50"/>
      <c r="TN10" s="50"/>
      <c r="TO10" s="50"/>
      <c r="TP10" s="50"/>
      <c r="TQ10" s="50"/>
      <c r="TR10" s="50"/>
      <c r="TS10" s="50"/>
      <c r="TT10" s="50"/>
      <c r="TU10" s="50"/>
      <c r="TV10" s="50"/>
      <c r="TW10" s="50"/>
      <c r="TX10" s="50"/>
      <c r="TY10" s="50"/>
      <c r="TZ10" s="50"/>
      <c r="UA10" s="50"/>
      <c r="UB10" s="50"/>
      <c r="UC10" s="50"/>
      <c r="UD10" s="50"/>
      <c r="UE10" s="50"/>
      <c r="UF10" s="50"/>
      <c r="UG10" s="50"/>
      <c r="UH10" s="50"/>
      <c r="UI10" s="50"/>
      <c r="UJ10" s="50"/>
      <c r="UK10" s="50"/>
      <c r="UL10" s="50"/>
      <c r="UM10" s="50"/>
      <c r="UN10" s="50"/>
      <c r="UO10" s="50"/>
      <c r="UP10" s="50"/>
      <c r="UQ10" s="50"/>
      <c r="UR10" s="50"/>
      <c r="US10" s="50"/>
      <c r="UT10" s="50"/>
      <c r="UU10" s="50"/>
      <c r="UV10" s="50"/>
      <c r="UW10" s="50"/>
      <c r="UX10" s="50"/>
      <c r="UY10" s="50"/>
      <c r="UZ10" s="50"/>
      <c r="VA10" s="50"/>
      <c r="VB10" s="50"/>
      <c r="VC10" s="50"/>
      <c r="VD10" s="50"/>
      <c r="VE10" s="50"/>
      <c r="VF10" s="50"/>
      <c r="VG10" s="50"/>
      <c r="VH10" s="50"/>
      <c r="VI10" s="50"/>
      <c r="VJ10" s="50"/>
      <c r="VK10" s="50"/>
      <c r="VL10" s="50"/>
      <c r="VM10" s="50"/>
      <c r="VN10" s="50"/>
      <c r="VO10" s="50"/>
      <c r="VP10" s="50"/>
      <c r="VQ10" s="50"/>
      <c r="VR10" s="50"/>
      <c r="VS10" s="50"/>
      <c r="VT10" s="50"/>
      <c r="VU10" s="50"/>
      <c r="VV10" s="50"/>
      <c r="VW10" s="50"/>
      <c r="VX10" s="50"/>
      <c r="VY10" s="50"/>
      <c r="VZ10" s="50"/>
      <c r="WA10" s="50"/>
      <c r="WB10" s="50"/>
      <c r="WC10" s="50"/>
      <c r="WD10" s="50"/>
      <c r="WE10" s="50"/>
      <c r="WF10" s="50"/>
      <c r="WG10" s="50"/>
      <c r="WH10" s="50"/>
      <c r="WI10" s="50"/>
      <c r="WJ10" s="50"/>
      <c r="WK10" s="50"/>
      <c r="WL10" s="50"/>
      <c r="WM10" s="50"/>
      <c r="WN10" s="50"/>
      <c r="WO10" s="50"/>
      <c r="WP10" s="50"/>
      <c r="WQ10" s="50"/>
      <c r="WR10" s="50"/>
      <c r="WS10" s="50"/>
      <c r="WT10" s="50"/>
      <c r="WU10" s="50"/>
      <c r="WV10" s="50"/>
      <c r="WW10" s="50"/>
      <c r="WX10" s="50"/>
      <c r="WY10" s="50"/>
      <c r="WZ10" s="50"/>
      <c r="XA10" s="50"/>
      <c r="XB10" s="50"/>
      <c r="XC10" s="50"/>
      <c r="XD10" s="50"/>
      <c r="XE10" s="50"/>
      <c r="XF10" s="50"/>
      <c r="XG10" s="50"/>
      <c r="XH10" s="50"/>
      <c r="XI10" s="50"/>
      <c r="XJ10" s="50"/>
      <c r="XK10" s="50"/>
      <c r="XL10" s="50"/>
      <c r="XM10" s="50"/>
      <c r="XN10" s="50"/>
      <c r="XO10" s="50"/>
      <c r="XP10" s="50"/>
      <c r="XQ10" s="50"/>
      <c r="XR10" s="50"/>
      <c r="XS10" s="50"/>
      <c r="XT10" s="50"/>
      <c r="XU10" s="50"/>
      <c r="XV10" s="50"/>
      <c r="XW10" s="50"/>
      <c r="XX10" s="50"/>
      <c r="XY10" s="50"/>
      <c r="XZ10" s="50"/>
      <c r="YA10" s="50"/>
      <c r="YB10" s="50"/>
      <c r="YC10" s="50"/>
      <c r="YD10" s="50"/>
      <c r="YE10" s="50"/>
      <c r="YF10" s="50"/>
      <c r="YG10" s="50"/>
      <c r="YH10" s="50"/>
      <c r="YI10" s="50"/>
      <c r="YJ10" s="50"/>
      <c r="YK10" s="50"/>
      <c r="YL10" s="50"/>
      <c r="YM10" s="50"/>
      <c r="YN10" s="50"/>
      <c r="YO10" s="50"/>
      <c r="YP10" s="50"/>
      <c r="YQ10" s="50"/>
      <c r="YR10" s="50"/>
      <c r="YS10" s="50"/>
      <c r="YT10" s="50"/>
      <c r="YU10" s="50"/>
      <c r="YV10" s="50"/>
      <c r="YW10" s="50"/>
      <c r="YX10" s="50"/>
      <c r="YY10" s="50"/>
      <c r="YZ10" s="50"/>
      <c r="ZA10" s="50"/>
      <c r="ZB10" s="50"/>
      <c r="ZC10" s="50"/>
      <c r="ZD10" s="50"/>
      <c r="ZE10" s="50"/>
      <c r="ZF10" s="50"/>
      <c r="ZG10" s="50"/>
      <c r="ZH10" s="50"/>
      <c r="ZI10" s="50"/>
      <c r="ZJ10" s="50"/>
      <c r="ZK10" s="50"/>
      <c r="ZL10" s="50"/>
      <c r="ZM10" s="50"/>
      <c r="ZN10" s="50"/>
      <c r="ZO10" s="50"/>
      <c r="ZP10" s="50"/>
      <c r="ZQ10" s="50"/>
      <c r="ZR10" s="50"/>
      <c r="ZS10" s="50"/>
      <c r="ZT10" s="50"/>
      <c r="ZU10" s="50"/>
      <c r="ZV10" s="50"/>
      <c r="ZW10" s="50"/>
      <c r="ZX10" s="50"/>
      <c r="ZY10" s="50"/>
      <c r="ZZ10" s="50"/>
      <c r="AAA10" s="50"/>
      <c r="AAB10" s="50"/>
      <c r="AAC10" s="50"/>
      <c r="AAD10" s="50"/>
      <c r="AAE10" s="50"/>
      <c r="AAF10" s="50"/>
      <c r="AAG10" s="50"/>
      <c r="AAH10" s="50"/>
      <c r="AAI10" s="50"/>
      <c r="AAJ10" s="50"/>
      <c r="AAK10" s="50"/>
      <c r="AAL10" s="50"/>
      <c r="AAM10" s="50"/>
      <c r="AAN10" s="50"/>
      <c r="AAO10" s="50"/>
      <c r="AAP10" s="50"/>
      <c r="AAQ10" s="50"/>
      <c r="AAR10" s="50"/>
      <c r="AAS10" s="50"/>
      <c r="AAT10" s="50"/>
      <c r="AAU10" s="50"/>
      <c r="AAV10" s="50"/>
      <c r="AAW10" s="50"/>
      <c r="AAX10" s="50"/>
      <c r="AAY10" s="50"/>
      <c r="AAZ10" s="50"/>
      <c r="ABA10" s="50"/>
      <c r="ABB10" s="50"/>
      <c r="ABC10" s="50"/>
      <c r="ABD10" s="50"/>
      <c r="ABE10" s="50"/>
      <c r="ABF10" s="50"/>
      <c r="ABG10" s="50"/>
      <c r="ABH10" s="50"/>
      <c r="ABI10" s="50"/>
      <c r="ABJ10" s="50"/>
      <c r="ABK10" s="50"/>
      <c r="ABL10" s="50"/>
      <c r="ABM10" s="50"/>
      <c r="ABN10" s="50"/>
      <c r="ABO10" s="50"/>
      <c r="ABP10" s="50"/>
      <c r="ABQ10" s="50"/>
      <c r="ABR10" s="50"/>
      <c r="ABS10" s="50"/>
      <c r="ABT10" s="50"/>
      <c r="ABU10" s="50"/>
      <c r="ABV10" s="50"/>
      <c r="ABW10" s="50"/>
      <c r="ABX10" s="50"/>
      <c r="ABY10" s="50"/>
      <c r="ABZ10" s="50"/>
      <c r="ACA10" s="50"/>
      <c r="ACB10" s="50"/>
      <c r="ACC10" s="50"/>
      <c r="ACD10" s="50"/>
      <c r="ACE10" s="50"/>
      <c r="ACF10" s="50"/>
      <c r="ACG10" s="50"/>
      <c r="ACH10" s="50"/>
      <c r="ACI10" s="50"/>
      <c r="ACJ10" s="50"/>
      <c r="ACK10" s="50"/>
      <c r="ACL10" s="50"/>
      <c r="ACM10" s="50"/>
      <c r="ACN10" s="50"/>
      <c r="ACO10" s="50"/>
      <c r="ACP10" s="50"/>
      <c r="ACQ10" s="50"/>
      <c r="ACR10" s="50"/>
      <c r="ACS10" s="50"/>
      <c r="ACT10" s="50"/>
      <c r="ACU10" s="50"/>
      <c r="ACV10" s="50"/>
      <c r="ACW10" s="50"/>
      <c r="ACX10" s="50"/>
      <c r="ACY10" s="50"/>
      <c r="ACZ10" s="50"/>
      <c r="ADA10" s="50"/>
      <c r="ADB10" s="50"/>
      <c r="ADC10" s="50"/>
      <c r="ADD10" s="50"/>
      <c r="ADE10" s="50"/>
      <c r="ADF10" s="50"/>
      <c r="ADG10" s="50"/>
      <c r="ADH10" s="50"/>
      <c r="ADI10" s="50"/>
      <c r="ADJ10" s="50"/>
      <c r="ADK10" s="50"/>
      <c r="ADL10" s="50"/>
      <c r="ADM10" s="50"/>
      <c r="ADN10" s="50"/>
      <c r="ADO10" s="50"/>
      <c r="ADP10" s="50"/>
      <c r="ADQ10" s="50"/>
      <c r="ADR10" s="50"/>
      <c r="ADS10" s="50"/>
      <c r="ADT10" s="50"/>
      <c r="ADU10" s="50"/>
      <c r="ADV10" s="50"/>
      <c r="ADW10" s="50"/>
      <c r="ADX10" s="50"/>
      <c r="ADY10" s="50"/>
      <c r="ADZ10" s="50"/>
      <c r="AEA10" s="50"/>
      <c r="AEB10" s="50"/>
      <c r="AEC10" s="50"/>
      <c r="AED10" s="50"/>
      <c r="AEE10" s="50"/>
      <c r="AEF10" s="50"/>
      <c r="AEG10" s="50"/>
      <c r="AEH10" s="50"/>
      <c r="AEI10" s="50"/>
      <c r="AEJ10" s="50"/>
      <c r="AEK10" s="50"/>
      <c r="AEL10" s="50"/>
      <c r="AEM10" s="50"/>
      <c r="AEN10" s="50"/>
      <c r="AEO10" s="50"/>
      <c r="AEP10" s="50"/>
      <c r="AEQ10" s="50"/>
      <c r="AER10" s="50"/>
      <c r="AES10" s="50"/>
      <c r="AET10" s="50"/>
      <c r="AEU10" s="50"/>
      <c r="AEV10" s="50"/>
      <c r="AEW10" s="50"/>
      <c r="AEX10" s="50"/>
      <c r="AEY10" s="50"/>
      <c r="AEZ10" s="50"/>
      <c r="AFA10" s="50"/>
      <c r="AFB10" s="50"/>
      <c r="AFC10" s="50"/>
      <c r="AFD10" s="50"/>
      <c r="AFE10" s="50"/>
      <c r="AFF10" s="50"/>
      <c r="AFG10" s="50"/>
      <c r="AFH10" s="50"/>
      <c r="AFI10" s="50"/>
      <c r="AFJ10" s="50"/>
      <c r="AFK10" s="50"/>
      <c r="AFL10" s="50"/>
      <c r="AFM10" s="50"/>
      <c r="AFN10" s="50"/>
      <c r="AFO10" s="50"/>
      <c r="AFP10" s="50"/>
      <c r="AFQ10" s="50"/>
      <c r="AFR10" s="50"/>
      <c r="AFS10" s="50"/>
      <c r="AFT10" s="50"/>
      <c r="AFU10" s="50"/>
      <c r="AFV10" s="50"/>
      <c r="AFW10" s="50"/>
      <c r="AFX10" s="50"/>
      <c r="AFY10" s="50"/>
      <c r="AFZ10" s="50"/>
      <c r="AGA10" s="50"/>
      <c r="AGB10" s="50"/>
      <c r="AGC10" s="50"/>
      <c r="AGD10" s="50"/>
      <c r="AGE10" s="50"/>
      <c r="AGF10" s="50"/>
      <c r="AGG10" s="50"/>
      <c r="AGH10" s="50"/>
      <c r="AGI10" s="50"/>
      <c r="AGJ10" s="50"/>
      <c r="AGK10" s="50"/>
      <c r="AGL10" s="50"/>
      <c r="AGM10" s="50"/>
      <c r="AGN10" s="50"/>
      <c r="AGO10" s="50"/>
      <c r="AGP10" s="50"/>
      <c r="AGQ10" s="50"/>
      <c r="AGR10" s="50"/>
      <c r="AGS10" s="50"/>
      <c r="AGT10" s="50"/>
      <c r="AGU10" s="50"/>
      <c r="AGV10" s="50"/>
      <c r="AGW10" s="50"/>
      <c r="AGX10" s="50"/>
      <c r="AGY10" s="50"/>
      <c r="AGZ10" s="50"/>
      <c r="AHA10" s="50"/>
      <c r="AHB10" s="50"/>
      <c r="AHC10" s="50"/>
      <c r="AHD10" s="50"/>
      <c r="AHE10" s="50"/>
      <c r="AHF10" s="50"/>
      <c r="AHG10" s="50"/>
      <c r="AHH10" s="50"/>
      <c r="AHI10" s="50"/>
      <c r="AHJ10" s="50"/>
      <c r="AHK10" s="50"/>
      <c r="AHL10" s="50"/>
      <c r="AHM10" s="50"/>
      <c r="AHN10" s="50"/>
      <c r="AHO10" s="50"/>
      <c r="AHP10" s="50"/>
      <c r="AHQ10" s="50"/>
      <c r="AHR10" s="50"/>
      <c r="AHS10" s="50"/>
      <c r="AHT10" s="50"/>
      <c r="AHU10" s="50"/>
      <c r="AHV10" s="50"/>
      <c r="AHW10" s="50"/>
      <c r="AHX10" s="50"/>
      <c r="AHY10" s="50"/>
      <c r="AHZ10" s="50"/>
      <c r="AIA10" s="50"/>
      <c r="AIB10" s="50"/>
      <c r="AIC10" s="50"/>
      <c r="AID10" s="50"/>
      <c r="AIE10" s="50"/>
      <c r="AIF10" s="50"/>
      <c r="AIG10" s="50"/>
      <c r="AIH10" s="50"/>
      <c r="AII10" s="50"/>
      <c r="AIJ10" s="50"/>
      <c r="AIK10" s="50"/>
      <c r="AIL10" s="50"/>
      <c r="AIM10" s="50"/>
      <c r="AIN10" s="50"/>
      <c r="AIO10" s="50"/>
      <c r="AIP10" s="50"/>
      <c r="AIQ10" s="50"/>
      <c r="AIR10" s="50"/>
      <c r="AIS10" s="50"/>
      <c r="AIT10" s="50"/>
      <c r="AIU10" s="50"/>
      <c r="AIV10" s="50"/>
      <c r="AIW10" s="50"/>
      <c r="AIX10" s="50"/>
      <c r="AIY10" s="50"/>
      <c r="AIZ10" s="50"/>
      <c r="AJA10" s="50"/>
      <c r="AJB10" s="50"/>
      <c r="AJC10" s="50"/>
      <c r="AJD10" s="50"/>
      <c r="AJE10" s="50"/>
      <c r="AJF10" s="50"/>
      <c r="AJG10" s="50"/>
      <c r="AJH10" s="50"/>
      <c r="AJI10" s="50"/>
      <c r="AJJ10" s="50"/>
      <c r="AJK10" s="50"/>
      <c r="AJL10" s="50"/>
      <c r="AJM10" s="50"/>
      <c r="AJN10" s="50"/>
      <c r="AJO10" s="50"/>
      <c r="AJP10" s="50"/>
      <c r="AJQ10" s="50"/>
      <c r="AJR10" s="50"/>
      <c r="AJS10" s="50"/>
      <c r="AJT10" s="50"/>
      <c r="AJU10" s="50"/>
      <c r="AJV10" s="50"/>
      <c r="AJW10" s="50"/>
      <c r="AJX10" s="50"/>
      <c r="AJY10" s="50"/>
      <c r="AJZ10" s="50"/>
      <c r="AKA10" s="50"/>
      <c r="AKB10" s="50"/>
      <c r="AKC10" s="50"/>
      <c r="AKD10" s="50"/>
      <c r="AKE10" s="50"/>
      <c r="AKF10" s="50"/>
      <c r="AKG10" s="50"/>
      <c r="AKH10" s="50"/>
      <c r="AKI10" s="50"/>
      <c r="AKJ10" s="50"/>
      <c r="AKK10" s="50"/>
      <c r="AKL10" s="50"/>
      <c r="AKM10" s="50"/>
      <c r="AKN10" s="50"/>
      <c r="AKO10" s="50"/>
      <c r="AKP10" s="50"/>
      <c r="AKQ10" s="50"/>
      <c r="AKR10" s="50"/>
      <c r="AKS10" s="50"/>
      <c r="AKT10" s="50"/>
      <c r="AKU10" s="50"/>
      <c r="AKV10" s="50"/>
      <c r="AKW10" s="50"/>
      <c r="AKX10" s="50"/>
      <c r="AKY10" s="50"/>
      <c r="AKZ10" s="50"/>
      <c r="ALA10" s="50"/>
      <c r="ALB10" s="50"/>
      <c r="ALC10" s="50"/>
      <c r="ALD10" s="50"/>
      <c r="ALE10" s="50"/>
      <c r="ALF10" s="50"/>
      <c r="ALG10" s="50"/>
      <c r="ALH10" s="50"/>
      <c r="ALI10" s="50"/>
      <c r="ALJ10" s="50"/>
      <c r="ALK10" s="50"/>
      <c r="ALL10" s="50"/>
      <c r="ALM10" s="50"/>
      <c r="ALN10" s="50"/>
      <c r="ALO10" s="50"/>
      <c r="ALP10" s="50"/>
      <c r="ALQ10" s="50"/>
      <c r="ALR10" s="50"/>
      <c r="ALS10" s="50"/>
      <c r="ALT10" s="50"/>
      <c r="ALU10" s="50"/>
      <c r="ALV10" s="50"/>
      <c r="ALW10" s="50"/>
      <c r="ALX10" s="50"/>
      <c r="ALY10" s="50"/>
      <c r="ALZ10" s="50"/>
      <c r="AMA10" s="50"/>
      <c r="AMB10" s="50"/>
      <c r="AMC10" s="50"/>
      <c r="AMD10" s="50"/>
      <c r="AME10" s="50"/>
      <c r="AMF10" s="50"/>
      <c r="AMG10" s="50"/>
      <c r="AMH10" s="50"/>
      <c r="AMI10" s="50"/>
      <c r="AMJ10" s="50"/>
      <c r="AMK10" s="50"/>
    </row>
    <row r="11" spans="1:1025" x14ac:dyDescent="0.3">
      <c r="A11" s="104" t="s">
        <v>342</v>
      </c>
      <c r="B11" s="41">
        <v>154.25</v>
      </c>
      <c r="C11" s="41">
        <v>312.63</v>
      </c>
      <c r="D11" s="41">
        <v>150.54</v>
      </c>
      <c r="E11" s="41">
        <v>617.41999999999996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  <c r="IX11" s="50"/>
      <c r="IY11" s="50"/>
      <c r="IZ11" s="50"/>
      <c r="JA11" s="50"/>
      <c r="JB11" s="50"/>
      <c r="JC11" s="50"/>
      <c r="JD11" s="50"/>
      <c r="JE11" s="50"/>
      <c r="JF11" s="50"/>
      <c r="JG11" s="50"/>
      <c r="JH11" s="50"/>
      <c r="JI11" s="50"/>
      <c r="JJ11" s="50"/>
      <c r="JK11" s="50"/>
      <c r="JL11" s="50"/>
      <c r="JM11" s="50"/>
      <c r="JN11" s="50"/>
      <c r="JO11" s="50"/>
      <c r="JP11" s="50"/>
      <c r="JQ11" s="50"/>
      <c r="JR11" s="50"/>
      <c r="JS11" s="50"/>
      <c r="JT11" s="50"/>
      <c r="JU11" s="50"/>
      <c r="JV11" s="50"/>
      <c r="JW11" s="50"/>
      <c r="JX11" s="50"/>
      <c r="JY11" s="50"/>
      <c r="JZ11" s="50"/>
      <c r="KA11" s="50"/>
      <c r="KB11" s="50"/>
      <c r="KC11" s="50"/>
      <c r="KD11" s="50"/>
      <c r="KE11" s="50"/>
      <c r="KF11" s="50"/>
      <c r="KG11" s="50"/>
      <c r="KH11" s="50"/>
      <c r="KI11" s="50"/>
      <c r="KJ11" s="50"/>
      <c r="KK11" s="50"/>
      <c r="KL11" s="50"/>
      <c r="KM11" s="50"/>
      <c r="KN11" s="50"/>
      <c r="KO11" s="50"/>
      <c r="KP11" s="50"/>
      <c r="KQ11" s="50"/>
      <c r="KR11" s="50"/>
      <c r="KS11" s="50"/>
      <c r="KT11" s="50"/>
      <c r="KU11" s="50"/>
      <c r="KV11" s="50"/>
      <c r="KW11" s="50"/>
      <c r="KX11" s="50"/>
      <c r="KY11" s="50"/>
      <c r="KZ11" s="50"/>
      <c r="LA11" s="50"/>
      <c r="LB11" s="50"/>
      <c r="LC11" s="50"/>
      <c r="LD11" s="50"/>
      <c r="LE11" s="50"/>
      <c r="LF11" s="50"/>
      <c r="LG11" s="50"/>
      <c r="LH11" s="50"/>
      <c r="LI11" s="50"/>
      <c r="LJ11" s="50"/>
      <c r="LK11" s="50"/>
      <c r="LL11" s="50"/>
      <c r="LM11" s="50"/>
      <c r="LN11" s="50"/>
      <c r="LO11" s="50"/>
      <c r="LP11" s="50"/>
      <c r="LQ11" s="50"/>
      <c r="LR11" s="50"/>
      <c r="LS11" s="50"/>
      <c r="LT11" s="50"/>
      <c r="LU11" s="50"/>
      <c r="LV11" s="50"/>
      <c r="LW11" s="50"/>
      <c r="LX11" s="50"/>
      <c r="LY11" s="50"/>
      <c r="LZ11" s="50"/>
      <c r="MA11" s="50"/>
      <c r="MB11" s="50"/>
      <c r="MC11" s="50"/>
      <c r="MD11" s="50"/>
      <c r="ME11" s="50"/>
      <c r="MF11" s="50"/>
      <c r="MG11" s="50"/>
      <c r="MH11" s="50"/>
      <c r="MI11" s="50"/>
      <c r="MJ11" s="50"/>
      <c r="MK11" s="50"/>
      <c r="ML11" s="50"/>
      <c r="MM11" s="50"/>
      <c r="MN11" s="50"/>
      <c r="MO11" s="50"/>
      <c r="MP11" s="50"/>
      <c r="MQ11" s="50"/>
      <c r="MR11" s="50"/>
      <c r="MS11" s="50"/>
      <c r="MT11" s="50"/>
      <c r="MU11" s="50"/>
      <c r="MV11" s="50"/>
      <c r="MW11" s="50"/>
      <c r="MX11" s="50"/>
      <c r="MY11" s="50"/>
      <c r="MZ11" s="50"/>
      <c r="NA11" s="50"/>
      <c r="NB11" s="50"/>
      <c r="NC11" s="50"/>
      <c r="ND11" s="50"/>
      <c r="NE11" s="50"/>
      <c r="NF11" s="50"/>
      <c r="NG11" s="50"/>
      <c r="NH11" s="50"/>
      <c r="NI11" s="50"/>
      <c r="NJ11" s="50"/>
      <c r="NK11" s="50"/>
      <c r="NL11" s="50"/>
      <c r="NM11" s="50"/>
      <c r="NN11" s="50"/>
      <c r="NO11" s="50"/>
      <c r="NP11" s="50"/>
      <c r="NQ11" s="50"/>
      <c r="NR11" s="50"/>
      <c r="NS11" s="50"/>
      <c r="NT11" s="50"/>
      <c r="NU11" s="50"/>
      <c r="NV11" s="50"/>
      <c r="NW11" s="50"/>
      <c r="NX11" s="50"/>
      <c r="NY11" s="50"/>
      <c r="NZ11" s="50"/>
      <c r="OA11" s="50"/>
      <c r="OB11" s="50"/>
      <c r="OC11" s="50"/>
      <c r="OD11" s="50"/>
      <c r="OE11" s="50"/>
      <c r="OF11" s="50"/>
      <c r="OG11" s="50"/>
      <c r="OH11" s="50"/>
      <c r="OI11" s="50"/>
      <c r="OJ11" s="50"/>
      <c r="OK11" s="50"/>
      <c r="OL11" s="50"/>
      <c r="OM11" s="50"/>
      <c r="ON11" s="50"/>
      <c r="OO11" s="50"/>
      <c r="OP11" s="50"/>
      <c r="OQ11" s="50"/>
      <c r="OR11" s="50"/>
      <c r="OS11" s="50"/>
      <c r="OT11" s="50"/>
      <c r="OU11" s="50"/>
      <c r="OV11" s="50"/>
      <c r="OW11" s="50"/>
      <c r="OX11" s="50"/>
      <c r="OY11" s="50"/>
      <c r="OZ11" s="50"/>
      <c r="PA11" s="50"/>
      <c r="PB11" s="50"/>
      <c r="PC11" s="50"/>
      <c r="PD11" s="50"/>
      <c r="PE11" s="50"/>
      <c r="PF11" s="50"/>
      <c r="PG11" s="50"/>
      <c r="PH11" s="50"/>
      <c r="PI11" s="50"/>
      <c r="PJ11" s="50"/>
      <c r="PK11" s="50"/>
      <c r="PL11" s="50"/>
      <c r="PM11" s="50"/>
      <c r="PN11" s="50"/>
      <c r="PO11" s="50"/>
      <c r="PP11" s="50"/>
      <c r="PQ11" s="50"/>
      <c r="PR11" s="50"/>
      <c r="PS11" s="50"/>
      <c r="PT11" s="50"/>
      <c r="PU11" s="50"/>
      <c r="PV11" s="50"/>
      <c r="PW11" s="50"/>
      <c r="PX11" s="50"/>
      <c r="PY11" s="50"/>
      <c r="PZ11" s="50"/>
      <c r="QA11" s="50"/>
      <c r="QB11" s="50"/>
      <c r="QC11" s="50"/>
      <c r="QD11" s="50"/>
      <c r="QE11" s="50"/>
      <c r="QF11" s="50"/>
      <c r="QG11" s="50"/>
      <c r="QH11" s="50"/>
      <c r="QI11" s="50"/>
      <c r="QJ11" s="50"/>
      <c r="QK11" s="50"/>
      <c r="QL11" s="50"/>
      <c r="QM11" s="50"/>
      <c r="QN11" s="50"/>
      <c r="QO11" s="50"/>
      <c r="QP11" s="50"/>
      <c r="QQ11" s="50"/>
      <c r="QR11" s="50"/>
      <c r="QS11" s="50"/>
      <c r="QT11" s="50"/>
      <c r="QU11" s="50"/>
      <c r="QV11" s="50"/>
      <c r="QW11" s="50"/>
      <c r="QX11" s="50"/>
      <c r="QY11" s="50"/>
      <c r="QZ11" s="50"/>
      <c r="RA11" s="50"/>
      <c r="RB11" s="50"/>
      <c r="RC11" s="50"/>
      <c r="RD11" s="50"/>
      <c r="RE11" s="50"/>
      <c r="RF11" s="50"/>
      <c r="RG11" s="50"/>
      <c r="RH11" s="50"/>
      <c r="RI11" s="50"/>
      <c r="RJ11" s="50"/>
      <c r="RK11" s="50"/>
      <c r="RL11" s="50"/>
      <c r="RM11" s="50"/>
      <c r="RN11" s="50"/>
      <c r="RO11" s="50"/>
      <c r="RP11" s="50"/>
      <c r="RQ11" s="50"/>
      <c r="RR11" s="50"/>
      <c r="RS11" s="50"/>
      <c r="RT11" s="50"/>
      <c r="RU11" s="50"/>
      <c r="RV11" s="50"/>
      <c r="RW11" s="50"/>
      <c r="RX11" s="50"/>
      <c r="RY11" s="50"/>
      <c r="RZ11" s="50"/>
      <c r="SA11" s="50"/>
      <c r="SB11" s="50"/>
      <c r="SC11" s="50"/>
      <c r="SD11" s="50"/>
      <c r="SE11" s="50"/>
      <c r="SF11" s="50"/>
      <c r="SG11" s="50"/>
      <c r="SH11" s="50"/>
      <c r="SI11" s="50"/>
      <c r="SJ11" s="50"/>
      <c r="SK11" s="50"/>
      <c r="SL11" s="50"/>
      <c r="SM11" s="50"/>
      <c r="SN11" s="50"/>
      <c r="SO11" s="50"/>
      <c r="SP11" s="50"/>
      <c r="SQ11" s="50"/>
      <c r="SR11" s="50"/>
      <c r="SS11" s="50"/>
      <c r="ST11" s="50"/>
      <c r="SU11" s="50"/>
      <c r="SV11" s="50"/>
      <c r="SW11" s="50"/>
      <c r="SX11" s="50"/>
      <c r="SY11" s="50"/>
      <c r="SZ11" s="50"/>
      <c r="TA11" s="50"/>
      <c r="TB11" s="50"/>
      <c r="TC11" s="50"/>
      <c r="TD11" s="50"/>
      <c r="TE11" s="50"/>
      <c r="TF11" s="50"/>
      <c r="TG11" s="50"/>
      <c r="TH11" s="50"/>
      <c r="TI11" s="50"/>
      <c r="TJ11" s="50"/>
      <c r="TK11" s="50"/>
      <c r="TL11" s="50"/>
      <c r="TM11" s="50"/>
      <c r="TN11" s="50"/>
      <c r="TO11" s="50"/>
      <c r="TP11" s="50"/>
      <c r="TQ11" s="50"/>
      <c r="TR11" s="50"/>
      <c r="TS11" s="50"/>
      <c r="TT11" s="50"/>
      <c r="TU11" s="50"/>
      <c r="TV11" s="50"/>
      <c r="TW11" s="50"/>
      <c r="TX11" s="50"/>
      <c r="TY11" s="50"/>
      <c r="TZ11" s="50"/>
      <c r="UA11" s="50"/>
      <c r="UB11" s="50"/>
      <c r="UC11" s="50"/>
      <c r="UD11" s="50"/>
      <c r="UE11" s="50"/>
      <c r="UF11" s="50"/>
      <c r="UG11" s="50"/>
      <c r="UH11" s="50"/>
      <c r="UI11" s="50"/>
      <c r="UJ11" s="50"/>
      <c r="UK11" s="50"/>
      <c r="UL11" s="50"/>
      <c r="UM11" s="50"/>
      <c r="UN11" s="50"/>
      <c r="UO11" s="50"/>
      <c r="UP11" s="50"/>
      <c r="UQ11" s="50"/>
      <c r="UR11" s="50"/>
      <c r="US11" s="50"/>
      <c r="UT11" s="50"/>
      <c r="UU11" s="50"/>
      <c r="UV11" s="50"/>
      <c r="UW11" s="50"/>
      <c r="UX11" s="50"/>
      <c r="UY11" s="50"/>
      <c r="UZ11" s="50"/>
      <c r="VA11" s="50"/>
      <c r="VB11" s="50"/>
      <c r="VC11" s="50"/>
      <c r="VD11" s="50"/>
      <c r="VE11" s="50"/>
      <c r="VF11" s="50"/>
      <c r="VG11" s="50"/>
      <c r="VH11" s="50"/>
      <c r="VI11" s="50"/>
      <c r="VJ11" s="50"/>
      <c r="VK11" s="50"/>
      <c r="VL11" s="50"/>
      <c r="VM11" s="50"/>
      <c r="VN11" s="50"/>
      <c r="VO11" s="50"/>
      <c r="VP11" s="50"/>
      <c r="VQ11" s="50"/>
      <c r="VR11" s="50"/>
      <c r="VS11" s="50"/>
      <c r="VT11" s="50"/>
      <c r="VU11" s="50"/>
      <c r="VV11" s="50"/>
      <c r="VW11" s="50"/>
      <c r="VX11" s="50"/>
      <c r="VY11" s="50"/>
      <c r="VZ11" s="50"/>
      <c r="WA11" s="50"/>
      <c r="WB11" s="50"/>
      <c r="WC11" s="50"/>
      <c r="WD11" s="50"/>
      <c r="WE11" s="50"/>
      <c r="WF11" s="50"/>
      <c r="WG11" s="50"/>
      <c r="WH11" s="50"/>
      <c r="WI11" s="50"/>
      <c r="WJ11" s="50"/>
      <c r="WK11" s="50"/>
      <c r="WL11" s="50"/>
      <c r="WM11" s="50"/>
      <c r="WN11" s="50"/>
      <c r="WO11" s="50"/>
      <c r="WP11" s="50"/>
      <c r="WQ11" s="50"/>
      <c r="WR11" s="50"/>
      <c r="WS11" s="50"/>
      <c r="WT11" s="50"/>
      <c r="WU11" s="50"/>
      <c r="WV11" s="50"/>
      <c r="WW11" s="50"/>
      <c r="WX11" s="50"/>
      <c r="WY11" s="50"/>
      <c r="WZ11" s="50"/>
      <c r="XA11" s="50"/>
      <c r="XB11" s="50"/>
      <c r="XC11" s="50"/>
      <c r="XD11" s="50"/>
      <c r="XE11" s="50"/>
      <c r="XF11" s="50"/>
      <c r="XG11" s="50"/>
      <c r="XH11" s="50"/>
      <c r="XI11" s="50"/>
      <c r="XJ11" s="50"/>
      <c r="XK11" s="50"/>
      <c r="XL11" s="50"/>
      <c r="XM11" s="50"/>
      <c r="XN11" s="50"/>
      <c r="XO11" s="50"/>
      <c r="XP11" s="50"/>
      <c r="XQ11" s="50"/>
      <c r="XR11" s="50"/>
      <c r="XS11" s="50"/>
      <c r="XT11" s="50"/>
      <c r="XU11" s="50"/>
      <c r="XV11" s="50"/>
      <c r="XW11" s="50"/>
      <c r="XX11" s="50"/>
      <c r="XY11" s="50"/>
      <c r="XZ11" s="50"/>
      <c r="YA11" s="50"/>
      <c r="YB11" s="50"/>
      <c r="YC11" s="50"/>
      <c r="YD11" s="50"/>
      <c r="YE11" s="50"/>
      <c r="YF11" s="50"/>
      <c r="YG11" s="50"/>
      <c r="YH11" s="50"/>
      <c r="YI11" s="50"/>
      <c r="YJ11" s="50"/>
      <c r="YK11" s="50"/>
      <c r="YL11" s="50"/>
      <c r="YM11" s="50"/>
      <c r="YN11" s="50"/>
      <c r="YO11" s="50"/>
      <c r="YP11" s="50"/>
      <c r="YQ11" s="50"/>
      <c r="YR11" s="50"/>
      <c r="YS11" s="50"/>
      <c r="YT11" s="50"/>
      <c r="YU11" s="50"/>
      <c r="YV11" s="50"/>
      <c r="YW11" s="50"/>
      <c r="YX11" s="50"/>
      <c r="YY11" s="50"/>
      <c r="YZ11" s="50"/>
      <c r="ZA11" s="50"/>
      <c r="ZB11" s="50"/>
      <c r="ZC11" s="50"/>
      <c r="ZD11" s="50"/>
      <c r="ZE11" s="50"/>
      <c r="ZF11" s="50"/>
      <c r="ZG11" s="50"/>
      <c r="ZH11" s="50"/>
      <c r="ZI11" s="50"/>
      <c r="ZJ11" s="50"/>
      <c r="ZK11" s="50"/>
      <c r="ZL11" s="50"/>
      <c r="ZM11" s="50"/>
      <c r="ZN11" s="50"/>
      <c r="ZO11" s="50"/>
      <c r="ZP11" s="50"/>
      <c r="ZQ11" s="50"/>
      <c r="ZR11" s="50"/>
      <c r="ZS11" s="50"/>
      <c r="ZT11" s="50"/>
      <c r="ZU11" s="50"/>
      <c r="ZV11" s="50"/>
      <c r="ZW11" s="50"/>
      <c r="ZX11" s="50"/>
      <c r="ZY11" s="50"/>
      <c r="ZZ11" s="50"/>
      <c r="AAA11" s="50"/>
      <c r="AAB11" s="50"/>
      <c r="AAC11" s="50"/>
      <c r="AAD11" s="50"/>
      <c r="AAE11" s="50"/>
      <c r="AAF11" s="50"/>
      <c r="AAG11" s="50"/>
      <c r="AAH11" s="50"/>
      <c r="AAI11" s="50"/>
      <c r="AAJ11" s="50"/>
      <c r="AAK11" s="50"/>
      <c r="AAL11" s="50"/>
      <c r="AAM11" s="50"/>
      <c r="AAN11" s="50"/>
      <c r="AAO11" s="50"/>
      <c r="AAP11" s="50"/>
      <c r="AAQ11" s="50"/>
      <c r="AAR11" s="50"/>
      <c r="AAS11" s="50"/>
      <c r="AAT11" s="50"/>
      <c r="AAU11" s="50"/>
      <c r="AAV11" s="50"/>
      <c r="AAW11" s="50"/>
      <c r="AAX11" s="50"/>
      <c r="AAY11" s="50"/>
      <c r="AAZ11" s="50"/>
      <c r="ABA11" s="50"/>
      <c r="ABB11" s="50"/>
      <c r="ABC11" s="50"/>
      <c r="ABD11" s="50"/>
      <c r="ABE11" s="50"/>
      <c r="ABF11" s="50"/>
      <c r="ABG11" s="50"/>
      <c r="ABH11" s="50"/>
      <c r="ABI11" s="50"/>
      <c r="ABJ11" s="50"/>
      <c r="ABK11" s="50"/>
      <c r="ABL11" s="50"/>
      <c r="ABM11" s="50"/>
      <c r="ABN11" s="50"/>
      <c r="ABO11" s="50"/>
      <c r="ABP11" s="50"/>
      <c r="ABQ11" s="50"/>
      <c r="ABR11" s="50"/>
      <c r="ABS11" s="50"/>
      <c r="ABT11" s="50"/>
      <c r="ABU11" s="50"/>
      <c r="ABV11" s="50"/>
      <c r="ABW11" s="50"/>
      <c r="ABX11" s="50"/>
      <c r="ABY11" s="50"/>
      <c r="ABZ11" s="50"/>
      <c r="ACA11" s="50"/>
      <c r="ACB11" s="50"/>
      <c r="ACC11" s="50"/>
      <c r="ACD11" s="50"/>
      <c r="ACE11" s="50"/>
      <c r="ACF11" s="50"/>
      <c r="ACG11" s="50"/>
      <c r="ACH11" s="50"/>
      <c r="ACI11" s="50"/>
      <c r="ACJ11" s="50"/>
      <c r="ACK11" s="50"/>
      <c r="ACL11" s="50"/>
      <c r="ACM11" s="50"/>
      <c r="ACN11" s="50"/>
      <c r="ACO11" s="50"/>
      <c r="ACP11" s="50"/>
      <c r="ACQ11" s="50"/>
      <c r="ACR11" s="50"/>
      <c r="ACS11" s="50"/>
      <c r="ACT11" s="50"/>
      <c r="ACU11" s="50"/>
      <c r="ACV11" s="50"/>
      <c r="ACW11" s="50"/>
      <c r="ACX11" s="50"/>
      <c r="ACY11" s="50"/>
      <c r="ACZ11" s="50"/>
      <c r="ADA11" s="50"/>
      <c r="ADB11" s="50"/>
      <c r="ADC11" s="50"/>
      <c r="ADD11" s="50"/>
      <c r="ADE11" s="50"/>
      <c r="ADF11" s="50"/>
      <c r="ADG11" s="50"/>
      <c r="ADH11" s="50"/>
      <c r="ADI11" s="50"/>
      <c r="ADJ11" s="50"/>
      <c r="ADK11" s="50"/>
      <c r="ADL11" s="50"/>
      <c r="ADM11" s="50"/>
      <c r="ADN11" s="50"/>
      <c r="ADO11" s="50"/>
      <c r="ADP11" s="50"/>
      <c r="ADQ11" s="50"/>
      <c r="ADR11" s="50"/>
      <c r="ADS11" s="50"/>
      <c r="ADT11" s="50"/>
      <c r="ADU11" s="50"/>
      <c r="ADV11" s="50"/>
      <c r="ADW11" s="50"/>
      <c r="ADX11" s="50"/>
      <c r="ADY11" s="50"/>
      <c r="ADZ11" s="50"/>
      <c r="AEA11" s="50"/>
      <c r="AEB11" s="50"/>
      <c r="AEC11" s="50"/>
      <c r="AED11" s="50"/>
      <c r="AEE11" s="50"/>
      <c r="AEF11" s="50"/>
      <c r="AEG11" s="50"/>
      <c r="AEH11" s="50"/>
      <c r="AEI11" s="50"/>
      <c r="AEJ11" s="50"/>
      <c r="AEK11" s="50"/>
      <c r="AEL11" s="50"/>
      <c r="AEM11" s="50"/>
      <c r="AEN11" s="50"/>
      <c r="AEO11" s="50"/>
      <c r="AEP11" s="50"/>
      <c r="AEQ11" s="50"/>
      <c r="AER11" s="50"/>
      <c r="AES11" s="50"/>
      <c r="AET11" s="50"/>
      <c r="AEU11" s="50"/>
      <c r="AEV11" s="50"/>
      <c r="AEW11" s="50"/>
      <c r="AEX11" s="50"/>
      <c r="AEY11" s="50"/>
      <c r="AEZ11" s="50"/>
      <c r="AFA11" s="50"/>
      <c r="AFB11" s="50"/>
      <c r="AFC11" s="50"/>
      <c r="AFD11" s="50"/>
      <c r="AFE11" s="50"/>
      <c r="AFF11" s="50"/>
      <c r="AFG11" s="50"/>
      <c r="AFH11" s="50"/>
      <c r="AFI11" s="50"/>
      <c r="AFJ11" s="50"/>
      <c r="AFK11" s="50"/>
      <c r="AFL11" s="50"/>
      <c r="AFM11" s="50"/>
      <c r="AFN11" s="50"/>
      <c r="AFO11" s="50"/>
      <c r="AFP11" s="50"/>
      <c r="AFQ11" s="50"/>
      <c r="AFR11" s="50"/>
      <c r="AFS11" s="50"/>
      <c r="AFT11" s="50"/>
      <c r="AFU11" s="50"/>
      <c r="AFV11" s="50"/>
      <c r="AFW11" s="50"/>
      <c r="AFX11" s="50"/>
      <c r="AFY11" s="50"/>
      <c r="AFZ11" s="50"/>
      <c r="AGA11" s="50"/>
      <c r="AGB11" s="50"/>
      <c r="AGC11" s="50"/>
      <c r="AGD11" s="50"/>
      <c r="AGE11" s="50"/>
      <c r="AGF11" s="50"/>
      <c r="AGG11" s="50"/>
      <c r="AGH11" s="50"/>
      <c r="AGI11" s="50"/>
      <c r="AGJ11" s="50"/>
      <c r="AGK11" s="50"/>
      <c r="AGL11" s="50"/>
      <c r="AGM11" s="50"/>
      <c r="AGN11" s="50"/>
      <c r="AGO11" s="50"/>
      <c r="AGP11" s="50"/>
      <c r="AGQ11" s="50"/>
      <c r="AGR11" s="50"/>
      <c r="AGS11" s="50"/>
      <c r="AGT11" s="50"/>
      <c r="AGU11" s="50"/>
      <c r="AGV11" s="50"/>
      <c r="AGW11" s="50"/>
      <c r="AGX11" s="50"/>
      <c r="AGY11" s="50"/>
      <c r="AGZ11" s="50"/>
      <c r="AHA11" s="50"/>
      <c r="AHB11" s="50"/>
      <c r="AHC11" s="50"/>
      <c r="AHD11" s="50"/>
      <c r="AHE11" s="50"/>
      <c r="AHF11" s="50"/>
      <c r="AHG11" s="50"/>
      <c r="AHH11" s="50"/>
      <c r="AHI11" s="50"/>
      <c r="AHJ11" s="50"/>
      <c r="AHK11" s="50"/>
      <c r="AHL11" s="50"/>
      <c r="AHM11" s="50"/>
      <c r="AHN11" s="50"/>
      <c r="AHO11" s="50"/>
      <c r="AHP11" s="50"/>
      <c r="AHQ11" s="50"/>
      <c r="AHR11" s="50"/>
      <c r="AHS11" s="50"/>
      <c r="AHT11" s="50"/>
      <c r="AHU11" s="50"/>
      <c r="AHV11" s="50"/>
      <c r="AHW11" s="50"/>
      <c r="AHX11" s="50"/>
      <c r="AHY11" s="50"/>
      <c r="AHZ11" s="50"/>
      <c r="AIA11" s="50"/>
      <c r="AIB11" s="50"/>
      <c r="AIC11" s="50"/>
      <c r="AID11" s="50"/>
      <c r="AIE11" s="50"/>
      <c r="AIF11" s="50"/>
      <c r="AIG11" s="50"/>
      <c r="AIH11" s="50"/>
      <c r="AII11" s="50"/>
      <c r="AIJ11" s="50"/>
      <c r="AIK11" s="50"/>
      <c r="AIL11" s="50"/>
      <c r="AIM11" s="50"/>
      <c r="AIN11" s="50"/>
      <c r="AIO11" s="50"/>
      <c r="AIP11" s="50"/>
      <c r="AIQ11" s="50"/>
      <c r="AIR11" s="50"/>
      <c r="AIS11" s="50"/>
      <c r="AIT11" s="50"/>
      <c r="AIU11" s="50"/>
      <c r="AIV11" s="50"/>
      <c r="AIW11" s="50"/>
      <c r="AIX11" s="50"/>
      <c r="AIY11" s="50"/>
      <c r="AIZ11" s="50"/>
      <c r="AJA11" s="50"/>
      <c r="AJB11" s="50"/>
      <c r="AJC11" s="50"/>
      <c r="AJD11" s="50"/>
      <c r="AJE11" s="50"/>
      <c r="AJF11" s="50"/>
      <c r="AJG11" s="50"/>
      <c r="AJH11" s="50"/>
      <c r="AJI11" s="50"/>
      <c r="AJJ11" s="50"/>
      <c r="AJK11" s="50"/>
      <c r="AJL11" s="50"/>
      <c r="AJM11" s="50"/>
      <c r="AJN11" s="50"/>
      <c r="AJO11" s="50"/>
      <c r="AJP11" s="50"/>
      <c r="AJQ11" s="50"/>
      <c r="AJR11" s="50"/>
      <c r="AJS11" s="50"/>
      <c r="AJT11" s="50"/>
      <c r="AJU11" s="50"/>
      <c r="AJV11" s="50"/>
      <c r="AJW11" s="50"/>
      <c r="AJX11" s="50"/>
      <c r="AJY11" s="50"/>
      <c r="AJZ11" s="50"/>
      <c r="AKA11" s="50"/>
      <c r="AKB11" s="50"/>
      <c r="AKC11" s="50"/>
      <c r="AKD11" s="50"/>
      <c r="AKE11" s="50"/>
      <c r="AKF11" s="50"/>
      <c r="AKG11" s="50"/>
      <c r="AKH11" s="50"/>
      <c r="AKI11" s="50"/>
      <c r="AKJ11" s="50"/>
      <c r="AKK11" s="50"/>
      <c r="AKL11" s="50"/>
      <c r="AKM11" s="50"/>
      <c r="AKN11" s="50"/>
      <c r="AKO11" s="50"/>
      <c r="AKP11" s="50"/>
      <c r="AKQ11" s="50"/>
      <c r="AKR11" s="50"/>
      <c r="AKS11" s="50"/>
      <c r="AKT11" s="50"/>
      <c r="AKU11" s="50"/>
      <c r="AKV11" s="50"/>
      <c r="AKW11" s="50"/>
      <c r="AKX11" s="50"/>
      <c r="AKY11" s="50"/>
      <c r="AKZ11" s="50"/>
      <c r="ALA11" s="50"/>
      <c r="ALB11" s="50"/>
      <c r="ALC11" s="50"/>
      <c r="ALD11" s="50"/>
      <c r="ALE11" s="50"/>
      <c r="ALF11" s="50"/>
      <c r="ALG11" s="50"/>
      <c r="ALH11" s="50"/>
      <c r="ALI11" s="50"/>
      <c r="ALJ11" s="50"/>
      <c r="ALK11" s="50"/>
      <c r="ALL11" s="50"/>
      <c r="ALM11" s="50"/>
      <c r="ALN11" s="50"/>
      <c r="ALO11" s="50"/>
      <c r="ALP11" s="50"/>
      <c r="ALQ11" s="50"/>
      <c r="ALR11" s="50"/>
      <c r="ALS11" s="50"/>
      <c r="ALT11" s="50"/>
      <c r="ALU11" s="50"/>
      <c r="ALV11" s="50"/>
      <c r="ALW11" s="50"/>
      <c r="ALX11" s="50"/>
      <c r="ALY11" s="50"/>
      <c r="ALZ11" s="50"/>
      <c r="AMA11" s="50"/>
      <c r="AMB11" s="50"/>
      <c r="AMC11" s="50"/>
      <c r="AMD11" s="50"/>
      <c r="AME11" s="50"/>
      <c r="AMF11" s="50"/>
      <c r="AMG11" s="50"/>
      <c r="AMH11" s="50"/>
      <c r="AMI11" s="50"/>
      <c r="AMJ11" s="50"/>
      <c r="AMK11" s="50"/>
    </row>
    <row r="12" spans="1:1025" x14ac:dyDescent="0.3">
      <c r="A12" s="104" t="s">
        <v>343</v>
      </c>
      <c r="B12" s="41">
        <v>131.19</v>
      </c>
      <c r="C12" s="41">
        <v>255.4</v>
      </c>
      <c r="D12" s="41">
        <v>54.73</v>
      </c>
      <c r="E12" s="41">
        <v>441.32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  <c r="LC12" s="50"/>
      <c r="LD12" s="50"/>
      <c r="LE12" s="50"/>
      <c r="LF12" s="50"/>
      <c r="LG12" s="50"/>
      <c r="LH12" s="50"/>
      <c r="LI12" s="50"/>
      <c r="LJ12" s="50"/>
      <c r="LK12" s="50"/>
      <c r="LL12" s="50"/>
      <c r="LM12" s="50"/>
      <c r="LN12" s="50"/>
      <c r="LO12" s="50"/>
      <c r="LP12" s="50"/>
      <c r="LQ12" s="50"/>
      <c r="LR12" s="50"/>
      <c r="LS12" s="50"/>
      <c r="LT12" s="50"/>
      <c r="LU12" s="50"/>
      <c r="LV12" s="50"/>
      <c r="LW12" s="50"/>
      <c r="LX12" s="50"/>
      <c r="LY12" s="50"/>
      <c r="LZ12" s="50"/>
      <c r="MA12" s="50"/>
      <c r="MB12" s="50"/>
      <c r="MC12" s="50"/>
      <c r="MD12" s="50"/>
      <c r="ME12" s="50"/>
      <c r="MF12" s="50"/>
      <c r="MG12" s="50"/>
      <c r="MH12" s="50"/>
      <c r="MI12" s="50"/>
      <c r="MJ12" s="50"/>
      <c r="MK12" s="50"/>
      <c r="ML12" s="50"/>
      <c r="MM12" s="50"/>
      <c r="MN12" s="50"/>
      <c r="MO12" s="50"/>
      <c r="MP12" s="50"/>
      <c r="MQ12" s="50"/>
      <c r="MR12" s="50"/>
      <c r="MS12" s="50"/>
      <c r="MT12" s="50"/>
      <c r="MU12" s="50"/>
      <c r="MV12" s="50"/>
      <c r="MW12" s="50"/>
      <c r="MX12" s="50"/>
      <c r="MY12" s="50"/>
      <c r="MZ12" s="50"/>
      <c r="NA12" s="50"/>
      <c r="NB12" s="50"/>
      <c r="NC12" s="50"/>
      <c r="ND12" s="50"/>
      <c r="NE12" s="50"/>
      <c r="NF12" s="50"/>
      <c r="NG12" s="50"/>
      <c r="NH12" s="50"/>
      <c r="NI12" s="50"/>
      <c r="NJ12" s="50"/>
      <c r="NK12" s="50"/>
      <c r="NL12" s="50"/>
      <c r="NM12" s="50"/>
      <c r="NN12" s="50"/>
      <c r="NO12" s="50"/>
      <c r="NP12" s="50"/>
      <c r="NQ12" s="50"/>
      <c r="NR12" s="50"/>
      <c r="NS12" s="50"/>
      <c r="NT12" s="50"/>
      <c r="NU12" s="50"/>
      <c r="NV12" s="50"/>
      <c r="NW12" s="50"/>
      <c r="NX12" s="50"/>
      <c r="NY12" s="50"/>
      <c r="NZ12" s="50"/>
      <c r="OA12" s="50"/>
      <c r="OB12" s="50"/>
      <c r="OC12" s="50"/>
      <c r="OD12" s="50"/>
      <c r="OE12" s="50"/>
      <c r="OF12" s="50"/>
      <c r="OG12" s="50"/>
      <c r="OH12" s="50"/>
      <c r="OI12" s="50"/>
      <c r="OJ12" s="50"/>
      <c r="OK12" s="50"/>
      <c r="OL12" s="50"/>
      <c r="OM12" s="50"/>
      <c r="ON12" s="50"/>
      <c r="OO12" s="50"/>
      <c r="OP12" s="50"/>
      <c r="OQ12" s="50"/>
      <c r="OR12" s="50"/>
      <c r="OS12" s="50"/>
      <c r="OT12" s="50"/>
      <c r="OU12" s="50"/>
      <c r="OV12" s="50"/>
      <c r="OW12" s="50"/>
      <c r="OX12" s="50"/>
      <c r="OY12" s="50"/>
      <c r="OZ12" s="50"/>
      <c r="PA12" s="50"/>
      <c r="PB12" s="50"/>
      <c r="PC12" s="50"/>
      <c r="PD12" s="50"/>
      <c r="PE12" s="50"/>
      <c r="PF12" s="50"/>
      <c r="PG12" s="50"/>
      <c r="PH12" s="50"/>
      <c r="PI12" s="50"/>
      <c r="PJ12" s="50"/>
      <c r="PK12" s="50"/>
      <c r="PL12" s="50"/>
      <c r="PM12" s="50"/>
      <c r="PN12" s="50"/>
      <c r="PO12" s="50"/>
      <c r="PP12" s="50"/>
      <c r="PQ12" s="50"/>
      <c r="PR12" s="50"/>
      <c r="PS12" s="50"/>
      <c r="PT12" s="50"/>
      <c r="PU12" s="50"/>
      <c r="PV12" s="50"/>
      <c r="PW12" s="50"/>
      <c r="PX12" s="50"/>
      <c r="PY12" s="50"/>
      <c r="PZ12" s="50"/>
      <c r="QA12" s="50"/>
      <c r="QB12" s="50"/>
      <c r="QC12" s="50"/>
      <c r="QD12" s="50"/>
      <c r="QE12" s="50"/>
      <c r="QF12" s="50"/>
      <c r="QG12" s="50"/>
      <c r="QH12" s="50"/>
      <c r="QI12" s="50"/>
      <c r="QJ12" s="50"/>
      <c r="QK12" s="50"/>
      <c r="QL12" s="50"/>
      <c r="QM12" s="50"/>
      <c r="QN12" s="50"/>
      <c r="QO12" s="50"/>
      <c r="QP12" s="50"/>
      <c r="QQ12" s="50"/>
      <c r="QR12" s="50"/>
      <c r="QS12" s="50"/>
      <c r="QT12" s="50"/>
      <c r="QU12" s="50"/>
      <c r="QV12" s="50"/>
      <c r="QW12" s="50"/>
      <c r="QX12" s="50"/>
      <c r="QY12" s="50"/>
      <c r="QZ12" s="50"/>
      <c r="RA12" s="50"/>
      <c r="RB12" s="50"/>
      <c r="RC12" s="50"/>
      <c r="RD12" s="50"/>
      <c r="RE12" s="50"/>
      <c r="RF12" s="50"/>
      <c r="RG12" s="50"/>
      <c r="RH12" s="50"/>
      <c r="RI12" s="50"/>
      <c r="RJ12" s="50"/>
      <c r="RK12" s="50"/>
      <c r="RL12" s="50"/>
      <c r="RM12" s="50"/>
      <c r="RN12" s="50"/>
      <c r="RO12" s="50"/>
      <c r="RP12" s="50"/>
      <c r="RQ12" s="50"/>
      <c r="RR12" s="50"/>
      <c r="RS12" s="50"/>
      <c r="RT12" s="50"/>
      <c r="RU12" s="50"/>
      <c r="RV12" s="50"/>
      <c r="RW12" s="50"/>
      <c r="RX12" s="50"/>
      <c r="RY12" s="50"/>
      <c r="RZ12" s="50"/>
      <c r="SA12" s="50"/>
      <c r="SB12" s="50"/>
      <c r="SC12" s="50"/>
      <c r="SD12" s="50"/>
      <c r="SE12" s="50"/>
      <c r="SF12" s="50"/>
      <c r="SG12" s="50"/>
      <c r="SH12" s="50"/>
      <c r="SI12" s="50"/>
      <c r="SJ12" s="50"/>
      <c r="SK12" s="50"/>
      <c r="SL12" s="50"/>
      <c r="SM12" s="50"/>
      <c r="SN12" s="50"/>
      <c r="SO12" s="50"/>
      <c r="SP12" s="50"/>
      <c r="SQ12" s="50"/>
      <c r="SR12" s="50"/>
      <c r="SS12" s="50"/>
      <c r="ST12" s="50"/>
      <c r="SU12" s="50"/>
      <c r="SV12" s="50"/>
      <c r="SW12" s="50"/>
      <c r="SX12" s="50"/>
      <c r="SY12" s="50"/>
      <c r="SZ12" s="50"/>
      <c r="TA12" s="50"/>
      <c r="TB12" s="50"/>
      <c r="TC12" s="50"/>
      <c r="TD12" s="50"/>
      <c r="TE12" s="50"/>
      <c r="TF12" s="50"/>
      <c r="TG12" s="50"/>
      <c r="TH12" s="50"/>
      <c r="TI12" s="50"/>
      <c r="TJ12" s="50"/>
      <c r="TK12" s="50"/>
      <c r="TL12" s="50"/>
      <c r="TM12" s="50"/>
      <c r="TN12" s="50"/>
      <c r="TO12" s="50"/>
      <c r="TP12" s="50"/>
      <c r="TQ12" s="50"/>
      <c r="TR12" s="50"/>
      <c r="TS12" s="50"/>
      <c r="TT12" s="50"/>
      <c r="TU12" s="50"/>
      <c r="TV12" s="50"/>
      <c r="TW12" s="50"/>
      <c r="TX12" s="50"/>
      <c r="TY12" s="50"/>
      <c r="TZ12" s="50"/>
      <c r="UA12" s="50"/>
      <c r="UB12" s="50"/>
      <c r="UC12" s="50"/>
      <c r="UD12" s="50"/>
      <c r="UE12" s="50"/>
      <c r="UF12" s="50"/>
      <c r="UG12" s="50"/>
      <c r="UH12" s="50"/>
      <c r="UI12" s="50"/>
      <c r="UJ12" s="50"/>
      <c r="UK12" s="50"/>
      <c r="UL12" s="50"/>
      <c r="UM12" s="50"/>
      <c r="UN12" s="50"/>
      <c r="UO12" s="50"/>
      <c r="UP12" s="50"/>
      <c r="UQ12" s="50"/>
      <c r="UR12" s="50"/>
      <c r="US12" s="50"/>
      <c r="UT12" s="50"/>
      <c r="UU12" s="50"/>
      <c r="UV12" s="50"/>
      <c r="UW12" s="50"/>
      <c r="UX12" s="50"/>
      <c r="UY12" s="50"/>
      <c r="UZ12" s="50"/>
      <c r="VA12" s="50"/>
      <c r="VB12" s="50"/>
      <c r="VC12" s="50"/>
      <c r="VD12" s="50"/>
      <c r="VE12" s="50"/>
      <c r="VF12" s="50"/>
      <c r="VG12" s="50"/>
      <c r="VH12" s="50"/>
      <c r="VI12" s="50"/>
      <c r="VJ12" s="50"/>
      <c r="VK12" s="50"/>
      <c r="VL12" s="50"/>
      <c r="VM12" s="50"/>
      <c r="VN12" s="50"/>
      <c r="VO12" s="50"/>
      <c r="VP12" s="50"/>
      <c r="VQ12" s="50"/>
      <c r="VR12" s="50"/>
      <c r="VS12" s="50"/>
      <c r="VT12" s="50"/>
      <c r="VU12" s="50"/>
      <c r="VV12" s="50"/>
      <c r="VW12" s="50"/>
      <c r="VX12" s="50"/>
      <c r="VY12" s="50"/>
      <c r="VZ12" s="50"/>
      <c r="WA12" s="50"/>
      <c r="WB12" s="50"/>
      <c r="WC12" s="50"/>
      <c r="WD12" s="50"/>
      <c r="WE12" s="50"/>
      <c r="WF12" s="50"/>
      <c r="WG12" s="50"/>
      <c r="WH12" s="50"/>
      <c r="WI12" s="50"/>
      <c r="WJ12" s="50"/>
      <c r="WK12" s="50"/>
      <c r="WL12" s="50"/>
      <c r="WM12" s="50"/>
      <c r="WN12" s="50"/>
      <c r="WO12" s="50"/>
      <c r="WP12" s="50"/>
      <c r="WQ12" s="50"/>
      <c r="WR12" s="50"/>
      <c r="WS12" s="50"/>
      <c r="WT12" s="50"/>
      <c r="WU12" s="50"/>
      <c r="WV12" s="50"/>
      <c r="WW12" s="50"/>
      <c r="WX12" s="50"/>
      <c r="WY12" s="50"/>
      <c r="WZ12" s="50"/>
      <c r="XA12" s="50"/>
      <c r="XB12" s="50"/>
      <c r="XC12" s="50"/>
      <c r="XD12" s="50"/>
      <c r="XE12" s="50"/>
      <c r="XF12" s="50"/>
      <c r="XG12" s="50"/>
      <c r="XH12" s="50"/>
      <c r="XI12" s="50"/>
      <c r="XJ12" s="50"/>
      <c r="XK12" s="50"/>
      <c r="XL12" s="50"/>
      <c r="XM12" s="50"/>
      <c r="XN12" s="50"/>
      <c r="XO12" s="50"/>
      <c r="XP12" s="50"/>
      <c r="XQ12" s="50"/>
      <c r="XR12" s="50"/>
      <c r="XS12" s="50"/>
      <c r="XT12" s="50"/>
      <c r="XU12" s="50"/>
      <c r="XV12" s="50"/>
      <c r="XW12" s="50"/>
      <c r="XX12" s="50"/>
      <c r="XY12" s="50"/>
      <c r="XZ12" s="50"/>
      <c r="YA12" s="50"/>
      <c r="YB12" s="50"/>
      <c r="YC12" s="50"/>
      <c r="YD12" s="50"/>
      <c r="YE12" s="50"/>
      <c r="YF12" s="50"/>
      <c r="YG12" s="50"/>
      <c r="YH12" s="50"/>
      <c r="YI12" s="50"/>
      <c r="YJ12" s="50"/>
      <c r="YK12" s="50"/>
      <c r="YL12" s="50"/>
      <c r="YM12" s="50"/>
      <c r="YN12" s="50"/>
      <c r="YO12" s="50"/>
      <c r="YP12" s="50"/>
      <c r="YQ12" s="50"/>
      <c r="YR12" s="50"/>
      <c r="YS12" s="50"/>
      <c r="YT12" s="50"/>
      <c r="YU12" s="50"/>
      <c r="YV12" s="50"/>
      <c r="YW12" s="50"/>
      <c r="YX12" s="50"/>
      <c r="YY12" s="50"/>
      <c r="YZ12" s="50"/>
      <c r="ZA12" s="50"/>
      <c r="ZB12" s="50"/>
      <c r="ZC12" s="50"/>
      <c r="ZD12" s="50"/>
      <c r="ZE12" s="50"/>
      <c r="ZF12" s="50"/>
      <c r="ZG12" s="50"/>
      <c r="ZH12" s="50"/>
      <c r="ZI12" s="50"/>
      <c r="ZJ12" s="50"/>
      <c r="ZK12" s="50"/>
      <c r="ZL12" s="50"/>
      <c r="ZM12" s="50"/>
      <c r="ZN12" s="50"/>
      <c r="ZO12" s="50"/>
      <c r="ZP12" s="50"/>
      <c r="ZQ12" s="50"/>
      <c r="ZR12" s="50"/>
      <c r="ZS12" s="50"/>
      <c r="ZT12" s="50"/>
      <c r="ZU12" s="50"/>
      <c r="ZV12" s="50"/>
      <c r="ZW12" s="50"/>
      <c r="ZX12" s="50"/>
      <c r="ZY12" s="50"/>
      <c r="ZZ12" s="50"/>
      <c r="AAA12" s="50"/>
      <c r="AAB12" s="50"/>
      <c r="AAC12" s="50"/>
      <c r="AAD12" s="50"/>
      <c r="AAE12" s="50"/>
      <c r="AAF12" s="50"/>
      <c r="AAG12" s="50"/>
      <c r="AAH12" s="50"/>
      <c r="AAI12" s="50"/>
      <c r="AAJ12" s="50"/>
      <c r="AAK12" s="50"/>
      <c r="AAL12" s="50"/>
      <c r="AAM12" s="50"/>
      <c r="AAN12" s="50"/>
      <c r="AAO12" s="50"/>
      <c r="AAP12" s="50"/>
      <c r="AAQ12" s="50"/>
      <c r="AAR12" s="50"/>
      <c r="AAS12" s="50"/>
      <c r="AAT12" s="50"/>
      <c r="AAU12" s="50"/>
      <c r="AAV12" s="50"/>
      <c r="AAW12" s="50"/>
      <c r="AAX12" s="50"/>
      <c r="AAY12" s="50"/>
      <c r="AAZ12" s="50"/>
      <c r="ABA12" s="50"/>
      <c r="ABB12" s="50"/>
      <c r="ABC12" s="50"/>
      <c r="ABD12" s="50"/>
      <c r="ABE12" s="50"/>
      <c r="ABF12" s="50"/>
      <c r="ABG12" s="50"/>
      <c r="ABH12" s="50"/>
      <c r="ABI12" s="50"/>
      <c r="ABJ12" s="50"/>
      <c r="ABK12" s="50"/>
      <c r="ABL12" s="50"/>
      <c r="ABM12" s="50"/>
      <c r="ABN12" s="50"/>
      <c r="ABO12" s="50"/>
      <c r="ABP12" s="50"/>
      <c r="ABQ12" s="50"/>
      <c r="ABR12" s="50"/>
      <c r="ABS12" s="50"/>
      <c r="ABT12" s="50"/>
      <c r="ABU12" s="50"/>
      <c r="ABV12" s="50"/>
      <c r="ABW12" s="50"/>
      <c r="ABX12" s="50"/>
      <c r="ABY12" s="50"/>
      <c r="ABZ12" s="50"/>
      <c r="ACA12" s="50"/>
      <c r="ACB12" s="50"/>
      <c r="ACC12" s="50"/>
      <c r="ACD12" s="50"/>
      <c r="ACE12" s="50"/>
      <c r="ACF12" s="50"/>
      <c r="ACG12" s="50"/>
      <c r="ACH12" s="50"/>
      <c r="ACI12" s="50"/>
      <c r="ACJ12" s="50"/>
      <c r="ACK12" s="50"/>
      <c r="ACL12" s="50"/>
      <c r="ACM12" s="50"/>
      <c r="ACN12" s="50"/>
      <c r="ACO12" s="50"/>
      <c r="ACP12" s="50"/>
      <c r="ACQ12" s="50"/>
      <c r="ACR12" s="50"/>
      <c r="ACS12" s="50"/>
      <c r="ACT12" s="50"/>
      <c r="ACU12" s="50"/>
      <c r="ACV12" s="50"/>
      <c r="ACW12" s="50"/>
      <c r="ACX12" s="50"/>
      <c r="ACY12" s="50"/>
      <c r="ACZ12" s="50"/>
      <c r="ADA12" s="50"/>
      <c r="ADB12" s="50"/>
      <c r="ADC12" s="50"/>
      <c r="ADD12" s="50"/>
      <c r="ADE12" s="50"/>
      <c r="ADF12" s="50"/>
      <c r="ADG12" s="50"/>
      <c r="ADH12" s="50"/>
      <c r="ADI12" s="50"/>
      <c r="ADJ12" s="50"/>
      <c r="ADK12" s="50"/>
      <c r="ADL12" s="50"/>
      <c r="ADM12" s="50"/>
      <c r="ADN12" s="50"/>
      <c r="ADO12" s="50"/>
      <c r="ADP12" s="50"/>
      <c r="ADQ12" s="50"/>
      <c r="ADR12" s="50"/>
      <c r="ADS12" s="50"/>
      <c r="ADT12" s="50"/>
      <c r="ADU12" s="50"/>
      <c r="ADV12" s="50"/>
      <c r="ADW12" s="50"/>
      <c r="ADX12" s="50"/>
      <c r="ADY12" s="50"/>
      <c r="ADZ12" s="50"/>
      <c r="AEA12" s="50"/>
      <c r="AEB12" s="50"/>
      <c r="AEC12" s="50"/>
      <c r="AED12" s="50"/>
      <c r="AEE12" s="50"/>
      <c r="AEF12" s="50"/>
      <c r="AEG12" s="50"/>
      <c r="AEH12" s="50"/>
      <c r="AEI12" s="50"/>
      <c r="AEJ12" s="50"/>
      <c r="AEK12" s="50"/>
      <c r="AEL12" s="50"/>
      <c r="AEM12" s="50"/>
      <c r="AEN12" s="50"/>
      <c r="AEO12" s="50"/>
      <c r="AEP12" s="50"/>
      <c r="AEQ12" s="50"/>
      <c r="AER12" s="50"/>
      <c r="AES12" s="50"/>
      <c r="AET12" s="50"/>
      <c r="AEU12" s="50"/>
      <c r="AEV12" s="50"/>
      <c r="AEW12" s="50"/>
      <c r="AEX12" s="50"/>
      <c r="AEY12" s="50"/>
      <c r="AEZ12" s="50"/>
      <c r="AFA12" s="50"/>
      <c r="AFB12" s="50"/>
      <c r="AFC12" s="50"/>
      <c r="AFD12" s="50"/>
      <c r="AFE12" s="50"/>
      <c r="AFF12" s="50"/>
      <c r="AFG12" s="50"/>
      <c r="AFH12" s="50"/>
      <c r="AFI12" s="50"/>
      <c r="AFJ12" s="50"/>
      <c r="AFK12" s="50"/>
      <c r="AFL12" s="50"/>
      <c r="AFM12" s="50"/>
      <c r="AFN12" s="50"/>
      <c r="AFO12" s="50"/>
      <c r="AFP12" s="50"/>
      <c r="AFQ12" s="50"/>
      <c r="AFR12" s="50"/>
      <c r="AFS12" s="50"/>
      <c r="AFT12" s="50"/>
      <c r="AFU12" s="50"/>
      <c r="AFV12" s="50"/>
      <c r="AFW12" s="50"/>
      <c r="AFX12" s="50"/>
      <c r="AFY12" s="50"/>
      <c r="AFZ12" s="50"/>
      <c r="AGA12" s="50"/>
      <c r="AGB12" s="50"/>
      <c r="AGC12" s="50"/>
      <c r="AGD12" s="50"/>
      <c r="AGE12" s="50"/>
      <c r="AGF12" s="50"/>
      <c r="AGG12" s="50"/>
      <c r="AGH12" s="50"/>
      <c r="AGI12" s="50"/>
      <c r="AGJ12" s="50"/>
      <c r="AGK12" s="50"/>
      <c r="AGL12" s="50"/>
      <c r="AGM12" s="50"/>
      <c r="AGN12" s="50"/>
      <c r="AGO12" s="50"/>
      <c r="AGP12" s="50"/>
      <c r="AGQ12" s="50"/>
      <c r="AGR12" s="50"/>
      <c r="AGS12" s="50"/>
      <c r="AGT12" s="50"/>
      <c r="AGU12" s="50"/>
      <c r="AGV12" s="50"/>
      <c r="AGW12" s="50"/>
      <c r="AGX12" s="50"/>
      <c r="AGY12" s="50"/>
      <c r="AGZ12" s="50"/>
      <c r="AHA12" s="50"/>
      <c r="AHB12" s="50"/>
      <c r="AHC12" s="50"/>
      <c r="AHD12" s="50"/>
      <c r="AHE12" s="50"/>
      <c r="AHF12" s="50"/>
      <c r="AHG12" s="50"/>
      <c r="AHH12" s="50"/>
      <c r="AHI12" s="50"/>
      <c r="AHJ12" s="50"/>
      <c r="AHK12" s="50"/>
      <c r="AHL12" s="50"/>
      <c r="AHM12" s="50"/>
      <c r="AHN12" s="50"/>
      <c r="AHO12" s="50"/>
      <c r="AHP12" s="50"/>
      <c r="AHQ12" s="50"/>
      <c r="AHR12" s="50"/>
      <c r="AHS12" s="50"/>
      <c r="AHT12" s="50"/>
      <c r="AHU12" s="50"/>
      <c r="AHV12" s="50"/>
      <c r="AHW12" s="50"/>
      <c r="AHX12" s="50"/>
      <c r="AHY12" s="50"/>
      <c r="AHZ12" s="50"/>
      <c r="AIA12" s="50"/>
      <c r="AIB12" s="50"/>
      <c r="AIC12" s="50"/>
      <c r="AID12" s="50"/>
      <c r="AIE12" s="50"/>
      <c r="AIF12" s="50"/>
      <c r="AIG12" s="50"/>
      <c r="AIH12" s="50"/>
      <c r="AII12" s="50"/>
      <c r="AIJ12" s="50"/>
      <c r="AIK12" s="50"/>
      <c r="AIL12" s="50"/>
      <c r="AIM12" s="50"/>
      <c r="AIN12" s="50"/>
      <c r="AIO12" s="50"/>
      <c r="AIP12" s="50"/>
      <c r="AIQ12" s="50"/>
      <c r="AIR12" s="50"/>
      <c r="AIS12" s="50"/>
      <c r="AIT12" s="50"/>
      <c r="AIU12" s="50"/>
      <c r="AIV12" s="50"/>
      <c r="AIW12" s="50"/>
      <c r="AIX12" s="50"/>
      <c r="AIY12" s="50"/>
      <c r="AIZ12" s="50"/>
      <c r="AJA12" s="50"/>
      <c r="AJB12" s="50"/>
      <c r="AJC12" s="50"/>
      <c r="AJD12" s="50"/>
      <c r="AJE12" s="50"/>
      <c r="AJF12" s="50"/>
      <c r="AJG12" s="50"/>
      <c r="AJH12" s="50"/>
      <c r="AJI12" s="50"/>
      <c r="AJJ12" s="50"/>
      <c r="AJK12" s="50"/>
      <c r="AJL12" s="50"/>
      <c r="AJM12" s="50"/>
      <c r="AJN12" s="50"/>
      <c r="AJO12" s="50"/>
      <c r="AJP12" s="50"/>
      <c r="AJQ12" s="50"/>
      <c r="AJR12" s="50"/>
      <c r="AJS12" s="50"/>
      <c r="AJT12" s="50"/>
      <c r="AJU12" s="50"/>
      <c r="AJV12" s="50"/>
      <c r="AJW12" s="50"/>
      <c r="AJX12" s="50"/>
      <c r="AJY12" s="50"/>
      <c r="AJZ12" s="50"/>
      <c r="AKA12" s="50"/>
      <c r="AKB12" s="50"/>
      <c r="AKC12" s="50"/>
      <c r="AKD12" s="50"/>
      <c r="AKE12" s="50"/>
      <c r="AKF12" s="50"/>
      <c r="AKG12" s="50"/>
      <c r="AKH12" s="50"/>
      <c r="AKI12" s="50"/>
      <c r="AKJ12" s="50"/>
      <c r="AKK12" s="50"/>
      <c r="AKL12" s="50"/>
      <c r="AKM12" s="50"/>
      <c r="AKN12" s="50"/>
      <c r="AKO12" s="50"/>
      <c r="AKP12" s="50"/>
      <c r="AKQ12" s="50"/>
      <c r="AKR12" s="50"/>
      <c r="AKS12" s="50"/>
      <c r="AKT12" s="50"/>
      <c r="AKU12" s="50"/>
      <c r="AKV12" s="50"/>
      <c r="AKW12" s="50"/>
      <c r="AKX12" s="50"/>
      <c r="AKY12" s="50"/>
      <c r="AKZ12" s="50"/>
      <c r="ALA12" s="50"/>
      <c r="ALB12" s="50"/>
      <c r="ALC12" s="50"/>
      <c r="ALD12" s="50"/>
      <c r="ALE12" s="50"/>
      <c r="ALF12" s="50"/>
      <c r="ALG12" s="50"/>
      <c r="ALH12" s="50"/>
      <c r="ALI12" s="50"/>
      <c r="ALJ12" s="50"/>
      <c r="ALK12" s="50"/>
      <c r="ALL12" s="50"/>
      <c r="ALM12" s="50"/>
      <c r="ALN12" s="50"/>
      <c r="ALO12" s="50"/>
      <c r="ALP12" s="50"/>
      <c r="ALQ12" s="50"/>
      <c r="ALR12" s="50"/>
      <c r="ALS12" s="50"/>
      <c r="ALT12" s="50"/>
      <c r="ALU12" s="50"/>
      <c r="ALV12" s="50"/>
      <c r="ALW12" s="50"/>
      <c r="ALX12" s="50"/>
      <c r="ALY12" s="50"/>
      <c r="ALZ12" s="50"/>
      <c r="AMA12" s="50"/>
      <c r="AMB12" s="50"/>
      <c r="AMC12" s="50"/>
      <c r="AMD12" s="50"/>
      <c r="AME12" s="50"/>
      <c r="AMF12" s="50"/>
      <c r="AMG12" s="50"/>
      <c r="AMH12" s="50"/>
      <c r="AMI12" s="50"/>
      <c r="AMJ12" s="50"/>
      <c r="AMK12" s="50"/>
    </row>
    <row r="13" spans="1:1025" x14ac:dyDescent="0.3">
      <c r="A13" s="104" t="s">
        <v>344</v>
      </c>
      <c r="B13" s="41">
        <v>208.72</v>
      </c>
      <c r="C13" s="41">
        <v>249.03</v>
      </c>
      <c r="D13" s="41">
        <v>162</v>
      </c>
      <c r="E13" s="41">
        <v>619.75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 s="50"/>
      <c r="NZ13" s="50"/>
      <c r="OA13" s="50"/>
      <c r="OB13" s="50"/>
      <c r="OC13" s="50"/>
      <c r="OD13" s="50"/>
      <c r="OE13" s="50"/>
      <c r="OF13" s="50"/>
      <c r="OG13" s="50"/>
      <c r="OH13" s="50"/>
      <c r="OI13" s="50"/>
      <c r="OJ13" s="50"/>
      <c r="OK13" s="50"/>
      <c r="OL13" s="50"/>
      <c r="OM13" s="50"/>
      <c r="ON13" s="50"/>
      <c r="OO13" s="50"/>
      <c r="OP13" s="50"/>
      <c r="OQ13" s="50"/>
      <c r="OR13" s="50"/>
      <c r="OS13" s="50"/>
      <c r="OT13" s="50"/>
      <c r="OU13" s="50"/>
      <c r="OV13" s="50"/>
      <c r="OW13" s="50"/>
      <c r="OX13" s="50"/>
      <c r="OY13" s="50"/>
      <c r="OZ13" s="50"/>
      <c r="PA13" s="50"/>
      <c r="PB13" s="50"/>
      <c r="PC13" s="50"/>
      <c r="PD13" s="50"/>
      <c r="PE13" s="50"/>
      <c r="PF13" s="50"/>
      <c r="PG13" s="50"/>
      <c r="PH13" s="50"/>
      <c r="PI13" s="50"/>
      <c r="PJ13" s="50"/>
      <c r="PK13" s="50"/>
      <c r="PL13" s="50"/>
      <c r="PM13" s="50"/>
      <c r="PN13" s="50"/>
      <c r="PO13" s="50"/>
      <c r="PP13" s="50"/>
      <c r="PQ13" s="50"/>
      <c r="PR13" s="50"/>
      <c r="PS13" s="50"/>
      <c r="PT13" s="50"/>
      <c r="PU13" s="50"/>
      <c r="PV13" s="50"/>
      <c r="PW13" s="50"/>
      <c r="PX13" s="50"/>
      <c r="PY13" s="50"/>
      <c r="PZ13" s="50"/>
      <c r="QA13" s="50"/>
      <c r="QB13" s="50"/>
      <c r="QC13" s="50"/>
      <c r="QD13" s="50"/>
      <c r="QE13" s="50"/>
      <c r="QF13" s="50"/>
      <c r="QG13" s="50"/>
      <c r="QH13" s="50"/>
      <c r="QI13" s="50"/>
      <c r="QJ13" s="50"/>
      <c r="QK13" s="50"/>
      <c r="QL13" s="50"/>
      <c r="QM13" s="50"/>
      <c r="QN13" s="50"/>
      <c r="QO13" s="50"/>
      <c r="QP13" s="50"/>
      <c r="QQ13" s="50"/>
      <c r="QR13" s="50"/>
      <c r="QS13" s="50"/>
      <c r="QT13" s="50"/>
      <c r="QU13" s="50"/>
      <c r="QV13" s="50"/>
      <c r="QW13" s="50"/>
      <c r="QX13" s="50"/>
      <c r="QY13" s="50"/>
      <c r="QZ13" s="50"/>
      <c r="RA13" s="50"/>
      <c r="RB13" s="50"/>
      <c r="RC13" s="50"/>
      <c r="RD13" s="50"/>
      <c r="RE13" s="50"/>
      <c r="RF13" s="50"/>
      <c r="RG13" s="50"/>
      <c r="RH13" s="50"/>
      <c r="RI13" s="50"/>
      <c r="RJ13" s="50"/>
      <c r="RK13" s="50"/>
      <c r="RL13" s="50"/>
      <c r="RM13" s="50"/>
      <c r="RN13" s="50"/>
      <c r="RO13" s="50"/>
      <c r="RP13" s="50"/>
      <c r="RQ13" s="50"/>
      <c r="RR13" s="50"/>
      <c r="RS13" s="50"/>
      <c r="RT13" s="50"/>
      <c r="RU13" s="50"/>
      <c r="RV13" s="50"/>
      <c r="RW13" s="50"/>
      <c r="RX13" s="50"/>
      <c r="RY13" s="50"/>
      <c r="RZ13" s="50"/>
      <c r="SA13" s="50"/>
      <c r="SB13" s="50"/>
      <c r="SC13" s="50"/>
      <c r="SD13" s="50"/>
      <c r="SE13" s="50"/>
      <c r="SF13" s="50"/>
      <c r="SG13" s="50"/>
      <c r="SH13" s="50"/>
      <c r="SI13" s="50"/>
      <c r="SJ13" s="50"/>
      <c r="SK13" s="50"/>
      <c r="SL13" s="50"/>
      <c r="SM13" s="50"/>
      <c r="SN13" s="50"/>
      <c r="SO13" s="50"/>
      <c r="SP13" s="50"/>
      <c r="SQ13" s="50"/>
      <c r="SR13" s="50"/>
      <c r="SS13" s="50"/>
      <c r="ST13" s="50"/>
      <c r="SU13" s="50"/>
      <c r="SV13" s="50"/>
      <c r="SW13" s="50"/>
      <c r="SX13" s="50"/>
      <c r="SY13" s="50"/>
      <c r="SZ13" s="50"/>
      <c r="TA13" s="50"/>
      <c r="TB13" s="50"/>
      <c r="TC13" s="50"/>
      <c r="TD13" s="50"/>
      <c r="TE13" s="50"/>
      <c r="TF13" s="50"/>
      <c r="TG13" s="50"/>
      <c r="TH13" s="50"/>
      <c r="TI13" s="50"/>
      <c r="TJ13" s="50"/>
      <c r="TK13" s="50"/>
      <c r="TL13" s="50"/>
      <c r="TM13" s="50"/>
      <c r="TN13" s="50"/>
      <c r="TO13" s="50"/>
      <c r="TP13" s="50"/>
      <c r="TQ13" s="50"/>
      <c r="TR13" s="50"/>
      <c r="TS13" s="50"/>
      <c r="TT13" s="50"/>
      <c r="TU13" s="50"/>
      <c r="TV13" s="50"/>
      <c r="TW13" s="50"/>
      <c r="TX13" s="50"/>
      <c r="TY13" s="50"/>
      <c r="TZ13" s="50"/>
      <c r="UA13" s="50"/>
      <c r="UB13" s="50"/>
      <c r="UC13" s="50"/>
      <c r="UD13" s="50"/>
      <c r="UE13" s="50"/>
      <c r="UF13" s="50"/>
      <c r="UG13" s="50"/>
      <c r="UH13" s="50"/>
      <c r="UI13" s="50"/>
      <c r="UJ13" s="50"/>
      <c r="UK13" s="50"/>
      <c r="UL13" s="50"/>
      <c r="UM13" s="50"/>
      <c r="UN13" s="50"/>
      <c r="UO13" s="50"/>
      <c r="UP13" s="50"/>
      <c r="UQ13" s="50"/>
      <c r="UR13" s="50"/>
      <c r="US13" s="50"/>
      <c r="UT13" s="50"/>
      <c r="UU13" s="50"/>
      <c r="UV13" s="50"/>
      <c r="UW13" s="50"/>
      <c r="UX13" s="50"/>
      <c r="UY13" s="50"/>
      <c r="UZ13" s="50"/>
      <c r="VA13" s="50"/>
      <c r="VB13" s="50"/>
      <c r="VC13" s="50"/>
      <c r="VD13" s="50"/>
      <c r="VE13" s="50"/>
      <c r="VF13" s="50"/>
      <c r="VG13" s="50"/>
      <c r="VH13" s="50"/>
      <c r="VI13" s="50"/>
      <c r="VJ13" s="50"/>
      <c r="VK13" s="50"/>
      <c r="VL13" s="50"/>
      <c r="VM13" s="50"/>
      <c r="VN13" s="50"/>
      <c r="VO13" s="50"/>
      <c r="VP13" s="50"/>
      <c r="VQ13" s="50"/>
      <c r="VR13" s="50"/>
      <c r="VS13" s="50"/>
      <c r="VT13" s="50"/>
      <c r="VU13" s="50"/>
      <c r="VV13" s="50"/>
      <c r="VW13" s="50"/>
      <c r="VX13" s="50"/>
      <c r="VY13" s="50"/>
      <c r="VZ13" s="50"/>
      <c r="WA13" s="50"/>
      <c r="WB13" s="50"/>
      <c r="WC13" s="50"/>
      <c r="WD13" s="50"/>
      <c r="WE13" s="50"/>
      <c r="WF13" s="50"/>
      <c r="WG13" s="50"/>
      <c r="WH13" s="50"/>
      <c r="WI13" s="50"/>
      <c r="WJ13" s="50"/>
      <c r="WK13" s="50"/>
      <c r="WL13" s="50"/>
      <c r="WM13" s="50"/>
      <c r="WN13" s="50"/>
      <c r="WO13" s="50"/>
      <c r="WP13" s="50"/>
      <c r="WQ13" s="50"/>
      <c r="WR13" s="50"/>
      <c r="WS13" s="50"/>
      <c r="WT13" s="50"/>
      <c r="WU13" s="50"/>
      <c r="WV13" s="50"/>
      <c r="WW13" s="50"/>
      <c r="WX13" s="50"/>
      <c r="WY13" s="50"/>
      <c r="WZ13" s="50"/>
      <c r="XA13" s="50"/>
      <c r="XB13" s="50"/>
      <c r="XC13" s="50"/>
      <c r="XD13" s="50"/>
      <c r="XE13" s="50"/>
      <c r="XF13" s="50"/>
      <c r="XG13" s="50"/>
      <c r="XH13" s="50"/>
      <c r="XI13" s="50"/>
      <c r="XJ13" s="50"/>
      <c r="XK13" s="50"/>
      <c r="XL13" s="50"/>
      <c r="XM13" s="50"/>
      <c r="XN13" s="50"/>
      <c r="XO13" s="50"/>
      <c r="XP13" s="50"/>
      <c r="XQ13" s="50"/>
      <c r="XR13" s="50"/>
      <c r="XS13" s="50"/>
      <c r="XT13" s="50"/>
      <c r="XU13" s="50"/>
      <c r="XV13" s="50"/>
      <c r="XW13" s="50"/>
      <c r="XX13" s="50"/>
      <c r="XY13" s="50"/>
      <c r="XZ13" s="50"/>
      <c r="YA13" s="50"/>
      <c r="YB13" s="50"/>
      <c r="YC13" s="50"/>
      <c r="YD13" s="50"/>
      <c r="YE13" s="50"/>
      <c r="YF13" s="50"/>
      <c r="YG13" s="50"/>
      <c r="YH13" s="50"/>
      <c r="YI13" s="50"/>
      <c r="YJ13" s="50"/>
      <c r="YK13" s="50"/>
      <c r="YL13" s="50"/>
      <c r="YM13" s="50"/>
      <c r="YN13" s="50"/>
      <c r="YO13" s="50"/>
      <c r="YP13" s="50"/>
      <c r="YQ13" s="50"/>
      <c r="YR13" s="50"/>
      <c r="YS13" s="50"/>
      <c r="YT13" s="50"/>
      <c r="YU13" s="50"/>
      <c r="YV13" s="50"/>
      <c r="YW13" s="50"/>
      <c r="YX13" s="50"/>
      <c r="YY13" s="50"/>
      <c r="YZ13" s="50"/>
      <c r="ZA13" s="50"/>
      <c r="ZB13" s="50"/>
      <c r="ZC13" s="50"/>
      <c r="ZD13" s="50"/>
      <c r="ZE13" s="50"/>
      <c r="ZF13" s="50"/>
      <c r="ZG13" s="50"/>
      <c r="ZH13" s="50"/>
      <c r="ZI13" s="50"/>
      <c r="ZJ13" s="50"/>
      <c r="ZK13" s="50"/>
      <c r="ZL13" s="50"/>
      <c r="ZM13" s="50"/>
      <c r="ZN13" s="50"/>
      <c r="ZO13" s="50"/>
      <c r="ZP13" s="50"/>
      <c r="ZQ13" s="50"/>
      <c r="ZR13" s="50"/>
      <c r="ZS13" s="50"/>
      <c r="ZT13" s="50"/>
      <c r="ZU13" s="50"/>
      <c r="ZV13" s="50"/>
      <c r="ZW13" s="50"/>
      <c r="ZX13" s="50"/>
      <c r="ZY13" s="50"/>
      <c r="ZZ13" s="50"/>
      <c r="AAA13" s="50"/>
      <c r="AAB13" s="50"/>
      <c r="AAC13" s="50"/>
      <c r="AAD13" s="50"/>
      <c r="AAE13" s="50"/>
      <c r="AAF13" s="50"/>
      <c r="AAG13" s="50"/>
      <c r="AAH13" s="50"/>
      <c r="AAI13" s="50"/>
      <c r="AAJ13" s="50"/>
      <c r="AAK13" s="50"/>
      <c r="AAL13" s="50"/>
      <c r="AAM13" s="50"/>
      <c r="AAN13" s="50"/>
      <c r="AAO13" s="50"/>
      <c r="AAP13" s="50"/>
      <c r="AAQ13" s="50"/>
      <c r="AAR13" s="50"/>
      <c r="AAS13" s="50"/>
      <c r="AAT13" s="50"/>
      <c r="AAU13" s="50"/>
      <c r="AAV13" s="50"/>
      <c r="AAW13" s="50"/>
      <c r="AAX13" s="50"/>
      <c r="AAY13" s="50"/>
      <c r="AAZ13" s="50"/>
      <c r="ABA13" s="50"/>
      <c r="ABB13" s="50"/>
      <c r="ABC13" s="50"/>
      <c r="ABD13" s="50"/>
      <c r="ABE13" s="50"/>
      <c r="ABF13" s="50"/>
      <c r="ABG13" s="50"/>
      <c r="ABH13" s="50"/>
      <c r="ABI13" s="50"/>
      <c r="ABJ13" s="50"/>
      <c r="ABK13" s="50"/>
      <c r="ABL13" s="50"/>
      <c r="ABM13" s="50"/>
      <c r="ABN13" s="50"/>
      <c r="ABO13" s="50"/>
      <c r="ABP13" s="50"/>
      <c r="ABQ13" s="50"/>
      <c r="ABR13" s="50"/>
      <c r="ABS13" s="50"/>
      <c r="ABT13" s="50"/>
      <c r="ABU13" s="50"/>
      <c r="ABV13" s="50"/>
      <c r="ABW13" s="50"/>
      <c r="ABX13" s="50"/>
      <c r="ABY13" s="50"/>
      <c r="ABZ13" s="50"/>
      <c r="ACA13" s="50"/>
      <c r="ACB13" s="50"/>
      <c r="ACC13" s="50"/>
      <c r="ACD13" s="50"/>
      <c r="ACE13" s="50"/>
      <c r="ACF13" s="50"/>
      <c r="ACG13" s="50"/>
      <c r="ACH13" s="50"/>
      <c r="ACI13" s="50"/>
      <c r="ACJ13" s="50"/>
      <c r="ACK13" s="50"/>
      <c r="ACL13" s="50"/>
      <c r="ACM13" s="50"/>
      <c r="ACN13" s="50"/>
      <c r="ACO13" s="50"/>
      <c r="ACP13" s="50"/>
      <c r="ACQ13" s="50"/>
      <c r="ACR13" s="50"/>
      <c r="ACS13" s="50"/>
      <c r="ACT13" s="50"/>
      <c r="ACU13" s="50"/>
      <c r="ACV13" s="50"/>
      <c r="ACW13" s="50"/>
      <c r="ACX13" s="50"/>
      <c r="ACY13" s="50"/>
      <c r="ACZ13" s="50"/>
      <c r="ADA13" s="50"/>
      <c r="ADB13" s="50"/>
      <c r="ADC13" s="50"/>
      <c r="ADD13" s="50"/>
      <c r="ADE13" s="50"/>
      <c r="ADF13" s="50"/>
      <c r="ADG13" s="50"/>
      <c r="ADH13" s="50"/>
      <c r="ADI13" s="50"/>
      <c r="ADJ13" s="50"/>
      <c r="ADK13" s="50"/>
      <c r="ADL13" s="50"/>
      <c r="ADM13" s="50"/>
      <c r="ADN13" s="50"/>
      <c r="ADO13" s="50"/>
      <c r="ADP13" s="50"/>
      <c r="ADQ13" s="50"/>
      <c r="ADR13" s="50"/>
      <c r="ADS13" s="50"/>
      <c r="ADT13" s="50"/>
      <c r="ADU13" s="50"/>
      <c r="ADV13" s="50"/>
      <c r="ADW13" s="50"/>
      <c r="ADX13" s="50"/>
      <c r="ADY13" s="50"/>
      <c r="ADZ13" s="50"/>
      <c r="AEA13" s="50"/>
      <c r="AEB13" s="50"/>
      <c r="AEC13" s="50"/>
      <c r="AED13" s="50"/>
      <c r="AEE13" s="50"/>
      <c r="AEF13" s="50"/>
      <c r="AEG13" s="50"/>
      <c r="AEH13" s="50"/>
      <c r="AEI13" s="50"/>
      <c r="AEJ13" s="50"/>
      <c r="AEK13" s="50"/>
      <c r="AEL13" s="50"/>
      <c r="AEM13" s="50"/>
      <c r="AEN13" s="50"/>
      <c r="AEO13" s="50"/>
      <c r="AEP13" s="50"/>
      <c r="AEQ13" s="50"/>
      <c r="AER13" s="50"/>
      <c r="AES13" s="50"/>
      <c r="AET13" s="50"/>
      <c r="AEU13" s="50"/>
      <c r="AEV13" s="50"/>
      <c r="AEW13" s="50"/>
      <c r="AEX13" s="50"/>
      <c r="AEY13" s="50"/>
      <c r="AEZ13" s="50"/>
      <c r="AFA13" s="50"/>
      <c r="AFB13" s="50"/>
      <c r="AFC13" s="50"/>
      <c r="AFD13" s="50"/>
      <c r="AFE13" s="50"/>
      <c r="AFF13" s="50"/>
      <c r="AFG13" s="50"/>
      <c r="AFH13" s="50"/>
      <c r="AFI13" s="50"/>
      <c r="AFJ13" s="50"/>
      <c r="AFK13" s="50"/>
      <c r="AFL13" s="50"/>
      <c r="AFM13" s="50"/>
      <c r="AFN13" s="50"/>
      <c r="AFO13" s="50"/>
      <c r="AFP13" s="50"/>
      <c r="AFQ13" s="50"/>
      <c r="AFR13" s="50"/>
      <c r="AFS13" s="50"/>
      <c r="AFT13" s="50"/>
      <c r="AFU13" s="50"/>
      <c r="AFV13" s="50"/>
      <c r="AFW13" s="50"/>
      <c r="AFX13" s="50"/>
      <c r="AFY13" s="50"/>
      <c r="AFZ13" s="50"/>
      <c r="AGA13" s="50"/>
      <c r="AGB13" s="50"/>
      <c r="AGC13" s="50"/>
      <c r="AGD13" s="50"/>
      <c r="AGE13" s="50"/>
      <c r="AGF13" s="50"/>
      <c r="AGG13" s="50"/>
      <c r="AGH13" s="50"/>
      <c r="AGI13" s="50"/>
      <c r="AGJ13" s="50"/>
      <c r="AGK13" s="50"/>
      <c r="AGL13" s="50"/>
      <c r="AGM13" s="50"/>
      <c r="AGN13" s="50"/>
      <c r="AGO13" s="50"/>
      <c r="AGP13" s="50"/>
      <c r="AGQ13" s="50"/>
      <c r="AGR13" s="50"/>
      <c r="AGS13" s="50"/>
      <c r="AGT13" s="50"/>
      <c r="AGU13" s="50"/>
      <c r="AGV13" s="50"/>
      <c r="AGW13" s="50"/>
      <c r="AGX13" s="50"/>
      <c r="AGY13" s="50"/>
      <c r="AGZ13" s="50"/>
      <c r="AHA13" s="50"/>
      <c r="AHB13" s="50"/>
      <c r="AHC13" s="50"/>
      <c r="AHD13" s="50"/>
      <c r="AHE13" s="50"/>
      <c r="AHF13" s="50"/>
      <c r="AHG13" s="50"/>
      <c r="AHH13" s="50"/>
      <c r="AHI13" s="50"/>
      <c r="AHJ13" s="50"/>
      <c r="AHK13" s="50"/>
      <c r="AHL13" s="50"/>
      <c r="AHM13" s="50"/>
      <c r="AHN13" s="50"/>
      <c r="AHO13" s="50"/>
      <c r="AHP13" s="50"/>
      <c r="AHQ13" s="50"/>
      <c r="AHR13" s="50"/>
      <c r="AHS13" s="50"/>
      <c r="AHT13" s="50"/>
      <c r="AHU13" s="50"/>
      <c r="AHV13" s="50"/>
      <c r="AHW13" s="50"/>
      <c r="AHX13" s="50"/>
      <c r="AHY13" s="50"/>
      <c r="AHZ13" s="50"/>
      <c r="AIA13" s="50"/>
      <c r="AIB13" s="50"/>
      <c r="AIC13" s="50"/>
      <c r="AID13" s="50"/>
      <c r="AIE13" s="50"/>
      <c r="AIF13" s="50"/>
      <c r="AIG13" s="50"/>
      <c r="AIH13" s="50"/>
      <c r="AII13" s="50"/>
      <c r="AIJ13" s="50"/>
      <c r="AIK13" s="50"/>
      <c r="AIL13" s="50"/>
      <c r="AIM13" s="50"/>
      <c r="AIN13" s="50"/>
      <c r="AIO13" s="50"/>
      <c r="AIP13" s="50"/>
      <c r="AIQ13" s="50"/>
      <c r="AIR13" s="50"/>
      <c r="AIS13" s="50"/>
      <c r="AIT13" s="50"/>
      <c r="AIU13" s="50"/>
      <c r="AIV13" s="50"/>
      <c r="AIW13" s="50"/>
      <c r="AIX13" s="50"/>
      <c r="AIY13" s="50"/>
      <c r="AIZ13" s="50"/>
      <c r="AJA13" s="50"/>
      <c r="AJB13" s="50"/>
      <c r="AJC13" s="50"/>
      <c r="AJD13" s="50"/>
      <c r="AJE13" s="50"/>
      <c r="AJF13" s="50"/>
      <c r="AJG13" s="50"/>
      <c r="AJH13" s="50"/>
      <c r="AJI13" s="50"/>
      <c r="AJJ13" s="50"/>
      <c r="AJK13" s="50"/>
      <c r="AJL13" s="50"/>
      <c r="AJM13" s="50"/>
      <c r="AJN13" s="50"/>
      <c r="AJO13" s="50"/>
      <c r="AJP13" s="50"/>
      <c r="AJQ13" s="50"/>
      <c r="AJR13" s="50"/>
      <c r="AJS13" s="50"/>
      <c r="AJT13" s="50"/>
      <c r="AJU13" s="50"/>
      <c r="AJV13" s="50"/>
      <c r="AJW13" s="50"/>
      <c r="AJX13" s="50"/>
      <c r="AJY13" s="50"/>
      <c r="AJZ13" s="50"/>
      <c r="AKA13" s="50"/>
      <c r="AKB13" s="50"/>
      <c r="AKC13" s="50"/>
      <c r="AKD13" s="50"/>
      <c r="AKE13" s="50"/>
      <c r="AKF13" s="50"/>
      <c r="AKG13" s="50"/>
      <c r="AKH13" s="50"/>
      <c r="AKI13" s="50"/>
      <c r="AKJ13" s="50"/>
      <c r="AKK13" s="50"/>
      <c r="AKL13" s="50"/>
      <c r="AKM13" s="50"/>
      <c r="AKN13" s="50"/>
      <c r="AKO13" s="50"/>
      <c r="AKP13" s="50"/>
      <c r="AKQ13" s="50"/>
      <c r="AKR13" s="50"/>
      <c r="AKS13" s="50"/>
      <c r="AKT13" s="50"/>
      <c r="AKU13" s="50"/>
      <c r="AKV13" s="50"/>
      <c r="AKW13" s="50"/>
      <c r="AKX13" s="50"/>
      <c r="AKY13" s="50"/>
      <c r="AKZ13" s="50"/>
      <c r="ALA13" s="50"/>
      <c r="ALB13" s="50"/>
      <c r="ALC13" s="50"/>
      <c r="ALD13" s="50"/>
      <c r="ALE13" s="50"/>
      <c r="ALF13" s="50"/>
      <c r="ALG13" s="50"/>
      <c r="ALH13" s="50"/>
      <c r="ALI13" s="50"/>
      <c r="ALJ13" s="50"/>
      <c r="ALK13" s="50"/>
      <c r="ALL13" s="50"/>
      <c r="ALM13" s="50"/>
      <c r="ALN13" s="50"/>
      <c r="ALO13" s="50"/>
      <c r="ALP13" s="50"/>
      <c r="ALQ13" s="50"/>
      <c r="ALR13" s="50"/>
      <c r="ALS13" s="50"/>
      <c r="ALT13" s="50"/>
      <c r="ALU13" s="50"/>
      <c r="ALV13" s="50"/>
      <c r="ALW13" s="50"/>
      <c r="ALX13" s="50"/>
      <c r="ALY13" s="50"/>
      <c r="ALZ13" s="50"/>
      <c r="AMA13" s="50"/>
      <c r="AMB13" s="50"/>
      <c r="AMC13" s="50"/>
      <c r="AMD13" s="50"/>
      <c r="AME13" s="50"/>
      <c r="AMF13" s="50"/>
      <c r="AMG13" s="50"/>
      <c r="AMH13" s="50"/>
      <c r="AMI13" s="50"/>
      <c r="AMJ13" s="50"/>
      <c r="AMK13" s="50"/>
    </row>
    <row r="14" spans="1:1025" x14ac:dyDescent="0.3">
      <c r="A14" s="104" t="s">
        <v>345</v>
      </c>
      <c r="B14" s="41">
        <v>150.06</v>
      </c>
      <c r="C14" s="41">
        <v>238.87</v>
      </c>
      <c r="D14" s="41">
        <v>73.33</v>
      </c>
      <c r="E14" s="41">
        <v>462.26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  <c r="LC14" s="50"/>
      <c r="LD14" s="50"/>
      <c r="LE14" s="50"/>
      <c r="LF14" s="50"/>
      <c r="LG14" s="50"/>
      <c r="LH14" s="50"/>
      <c r="LI14" s="50"/>
      <c r="LJ14" s="50"/>
      <c r="LK14" s="50"/>
      <c r="LL14" s="50"/>
      <c r="LM14" s="50"/>
      <c r="LN14" s="50"/>
      <c r="LO14" s="50"/>
      <c r="LP14" s="50"/>
      <c r="LQ14" s="50"/>
      <c r="LR14" s="50"/>
      <c r="LS14" s="50"/>
      <c r="LT14" s="50"/>
      <c r="LU14" s="50"/>
      <c r="LV14" s="50"/>
      <c r="LW14" s="50"/>
      <c r="LX14" s="50"/>
      <c r="LY14" s="50"/>
      <c r="LZ14" s="50"/>
      <c r="MA14" s="50"/>
      <c r="MB14" s="50"/>
      <c r="MC14" s="50"/>
      <c r="MD14" s="50"/>
      <c r="ME14" s="50"/>
      <c r="MF14" s="50"/>
      <c r="MG14" s="50"/>
      <c r="MH14" s="50"/>
      <c r="MI14" s="50"/>
      <c r="MJ14" s="50"/>
      <c r="MK14" s="50"/>
      <c r="ML14" s="50"/>
      <c r="MM14" s="50"/>
      <c r="MN14" s="50"/>
      <c r="MO14" s="50"/>
      <c r="MP14" s="50"/>
      <c r="MQ14" s="50"/>
      <c r="MR14" s="50"/>
      <c r="MS14" s="50"/>
      <c r="MT14" s="50"/>
      <c r="MU14" s="50"/>
      <c r="MV14" s="50"/>
      <c r="MW14" s="50"/>
      <c r="MX14" s="50"/>
      <c r="MY14" s="50"/>
      <c r="MZ14" s="50"/>
      <c r="NA14" s="50"/>
      <c r="NB14" s="50"/>
      <c r="NC14" s="50"/>
      <c r="ND14" s="50"/>
      <c r="NE14" s="50"/>
      <c r="NF14" s="50"/>
      <c r="NG14" s="50"/>
      <c r="NH14" s="50"/>
      <c r="NI14" s="50"/>
      <c r="NJ14" s="50"/>
      <c r="NK14" s="50"/>
      <c r="NL14" s="50"/>
      <c r="NM14" s="50"/>
      <c r="NN14" s="50"/>
      <c r="NO14" s="50"/>
      <c r="NP14" s="50"/>
      <c r="NQ14" s="50"/>
      <c r="NR14" s="50"/>
      <c r="NS14" s="50"/>
      <c r="NT14" s="50"/>
      <c r="NU14" s="50"/>
      <c r="NV14" s="50"/>
      <c r="NW14" s="50"/>
      <c r="NX14" s="50"/>
      <c r="NY14" s="50"/>
      <c r="NZ14" s="50"/>
      <c r="OA14" s="50"/>
      <c r="OB14" s="50"/>
      <c r="OC14" s="50"/>
      <c r="OD14" s="50"/>
      <c r="OE14" s="50"/>
      <c r="OF14" s="50"/>
      <c r="OG14" s="50"/>
      <c r="OH14" s="50"/>
      <c r="OI14" s="50"/>
      <c r="OJ14" s="50"/>
      <c r="OK14" s="50"/>
      <c r="OL14" s="50"/>
      <c r="OM14" s="50"/>
      <c r="ON14" s="50"/>
      <c r="OO14" s="50"/>
      <c r="OP14" s="50"/>
      <c r="OQ14" s="50"/>
      <c r="OR14" s="50"/>
      <c r="OS14" s="50"/>
      <c r="OT14" s="50"/>
      <c r="OU14" s="50"/>
      <c r="OV14" s="50"/>
      <c r="OW14" s="50"/>
      <c r="OX14" s="50"/>
      <c r="OY14" s="50"/>
      <c r="OZ14" s="50"/>
      <c r="PA14" s="50"/>
      <c r="PB14" s="50"/>
      <c r="PC14" s="50"/>
      <c r="PD14" s="50"/>
      <c r="PE14" s="50"/>
      <c r="PF14" s="50"/>
      <c r="PG14" s="50"/>
      <c r="PH14" s="50"/>
      <c r="PI14" s="50"/>
      <c r="PJ14" s="50"/>
      <c r="PK14" s="50"/>
      <c r="PL14" s="50"/>
      <c r="PM14" s="50"/>
      <c r="PN14" s="50"/>
      <c r="PO14" s="50"/>
      <c r="PP14" s="50"/>
      <c r="PQ14" s="50"/>
      <c r="PR14" s="50"/>
      <c r="PS14" s="50"/>
      <c r="PT14" s="50"/>
      <c r="PU14" s="50"/>
      <c r="PV14" s="50"/>
      <c r="PW14" s="50"/>
      <c r="PX14" s="50"/>
      <c r="PY14" s="50"/>
      <c r="PZ14" s="50"/>
      <c r="QA14" s="50"/>
      <c r="QB14" s="50"/>
      <c r="QC14" s="50"/>
      <c r="QD14" s="50"/>
      <c r="QE14" s="50"/>
      <c r="QF14" s="50"/>
      <c r="QG14" s="50"/>
      <c r="QH14" s="50"/>
      <c r="QI14" s="50"/>
      <c r="QJ14" s="50"/>
      <c r="QK14" s="50"/>
      <c r="QL14" s="50"/>
      <c r="QM14" s="50"/>
      <c r="QN14" s="50"/>
      <c r="QO14" s="50"/>
      <c r="QP14" s="50"/>
      <c r="QQ14" s="50"/>
      <c r="QR14" s="50"/>
      <c r="QS14" s="50"/>
      <c r="QT14" s="50"/>
      <c r="QU14" s="50"/>
      <c r="QV14" s="50"/>
      <c r="QW14" s="50"/>
      <c r="QX14" s="50"/>
      <c r="QY14" s="50"/>
      <c r="QZ14" s="50"/>
      <c r="RA14" s="50"/>
      <c r="RB14" s="50"/>
      <c r="RC14" s="50"/>
      <c r="RD14" s="50"/>
      <c r="RE14" s="50"/>
      <c r="RF14" s="50"/>
      <c r="RG14" s="50"/>
      <c r="RH14" s="50"/>
      <c r="RI14" s="50"/>
      <c r="RJ14" s="50"/>
      <c r="RK14" s="50"/>
      <c r="RL14" s="50"/>
      <c r="RM14" s="50"/>
      <c r="RN14" s="50"/>
      <c r="RO14" s="50"/>
      <c r="RP14" s="50"/>
      <c r="RQ14" s="50"/>
      <c r="RR14" s="50"/>
      <c r="RS14" s="50"/>
      <c r="RT14" s="50"/>
      <c r="RU14" s="50"/>
      <c r="RV14" s="50"/>
      <c r="RW14" s="50"/>
      <c r="RX14" s="50"/>
      <c r="RY14" s="50"/>
      <c r="RZ14" s="50"/>
      <c r="SA14" s="50"/>
      <c r="SB14" s="50"/>
      <c r="SC14" s="50"/>
      <c r="SD14" s="50"/>
      <c r="SE14" s="50"/>
      <c r="SF14" s="50"/>
      <c r="SG14" s="50"/>
      <c r="SH14" s="50"/>
      <c r="SI14" s="50"/>
      <c r="SJ14" s="50"/>
      <c r="SK14" s="50"/>
      <c r="SL14" s="50"/>
      <c r="SM14" s="50"/>
      <c r="SN14" s="50"/>
      <c r="SO14" s="50"/>
      <c r="SP14" s="50"/>
      <c r="SQ14" s="50"/>
      <c r="SR14" s="50"/>
      <c r="SS14" s="50"/>
      <c r="ST14" s="50"/>
      <c r="SU14" s="50"/>
      <c r="SV14" s="50"/>
      <c r="SW14" s="50"/>
      <c r="SX14" s="50"/>
      <c r="SY14" s="50"/>
      <c r="SZ14" s="50"/>
      <c r="TA14" s="50"/>
      <c r="TB14" s="50"/>
      <c r="TC14" s="50"/>
      <c r="TD14" s="50"/>
      <c r="TE14" s="50"/>
      <c r="TF14" s="50"/>
      <c r="TG14" s="50"/>
      <c r="TH14" s="50"/>
      <c r="TI14" s="50"/>
      <c r="TJ14" s="50"/>
      <c r="TK14" s="50"/>
      <c r="TL14" s="50"/>
      <c r="TM14" s="50"/>
      <c r="TN14" s="50"/>
      <c r="TO14" s="50"/>
      <c r="TP14" s="50"/>
      <c r="TQ14" s="50"/>
      <c r="TR14" s="50"/>
      <c r="TS14" s="50"/>
      <c r="TT14" s="50"/>
      <c r="TU14" s="50"/>
      <c r="TV14" s="50"/>
      <c r="TW14" s="50"/>
      <c r="TX14" s="50"/>
      <c r="TY14" s="50"/>
      <c r="TZ14" s="50"/>
      <c r="UA14" s="50"/>
      <c r="UB14" s="50"/>
      <c r="UC14" s="50"/>
      <c r="UD14" s="50"/>
      <c r="UE14" s="50"/>
      <c r="UF14" s="50"/>
      <c r="UG14" s="50"/>
      <c r="UH14" s="50"/>
      <c r="UI14" s="50"/>
      <c r="UJ14" s="50"/>
      <c r="UK14" s="50"/>
      <c r="UL14" s="50"/>
      <c r="UM14" s="50"/>
      <c r="UN14" s="50"/>
      <c r="UO14" s="50"/>
      <c r="UP14" s="50"/>
      <c r="UQ14" s="50"/>
      <c r="UR14" s="50"/>
      <c r="US14" s="50"/>
      <c r="UT14" s="50"/>
      <c r="UU14" s="50"/>
      <c r="UV14" s="50"/>
      <c r="UW14" s="50"/>
      <c r="UX14" s="50"/>
      <c r="UY14" s="50"/>
      <c r="UZ14" s="50"/>
      <c r="VA14" s="50"/>
      <c r="VB14" s="50"/>
      <c r="VC14" s="50"/>
      <c r="VD14" s="50"/>
      <c r="VE14" s="50"/>
      <c r="VF14" s="50"/>
      <c r="VG14" s="50"/>
      <c r="VH14" s="50"/>
      <c r="VI14" s="50"/>
      <c r="VJ14" s="50"/>
      <c r="VK14" s="50"/>
      <c r="VL14" s="50"/>
      <c r="VM14" s="50"/>
      <c r="VN14" s="50"/>
      <c r="VO14" s="50"/>
      <c r="VP14" s="50"/>
      <c r="VQ14" s="50"/>
      <c r="VR14" s="50"/>
      <c r="VS14" s="50"/>
      <c r="VT14" s="50"/>
      <c r="VU14" s="50"/>
      <c r="VV14" s="50"/>
      <c r="VW14" s="50"/>
      <c r="VX14" s="50"/>
      <c r="VY14" s="50"/>
      <c r="VZ14" s="50"/>
      <c r="WA14" s="50"/>
      <c r="WB14" s="50"/>
      <c r="WC14" s="50"/>
      <c r="WD14" s="50"/>
      <c r="WE14" s="50"/>
      <c r="WF14" s="50"/>
      <c r="WG14" s="50"/>
      <c r="WH14" s="50"/>
      <c r="WI14" s="50"/>
      <c r="WJ14" s="50"/>
      <c r="WK14" s="50"/>
      <c r="WL14" s="50"/>
      <c r="WM14" s="50"/>
      <c r="WN14" s="50"/>
      <c r="WO14" s="50"/>
      <c r="WP14" s="50"/>
      <c r="WQ14" s="50"/>
      <c r="WR14" s="50"/>
      <c r="WS14" s="50"/>
      <c r="WT14" s="50"/>
      <c r="WU14" s="50"/>
      <c r="WV14" s="50"/>
      <c r="WW14" s="50"/>
      <c r="WX14" s="50"/>
      <c r="WY14" s="50"/>
      <c r="WZ14" s="50"/>
      <c r="XA14" s="50"/>
      <c r="XB14" s="50"/>
      <c r="XC14" s="50"/>
      <c r="XD14" s="50"/>
      <c r="XE14" s="50"/>
      <c r="XF14" s="50"/>
      <c r="XG14" s="50"/>
      <c r="XH14" s="50"/>
      <c r="XI14" s="50"/>
      <c r="XJ14" s="50"/>
      <c r="XK14" s="50"/>
      <c r="XL14" s="50"/>
      <c r="XM14" s="50"/>
      <c r="XN14" s="50"/>
      <c r="XO14" s="50"/>
      <c r="XP14" s="50"/>
      <c r="XQ14" s="50"/>
      <c r="XR14" s="50"/>
      <c r="XS14" s="50"/>
      <c r="XT14" s="50"/>
      <c r="XU14" s="50"/>
      <c r="XV14" s="50"/>
      <c r="XW14" s="50"/>
      <c r="XX14" s="50"/>
      <c r="XY14" s="50"/>
      <c r="XZ14" s="50"/>
      <c r="YA14" s="50"/>
      <c r="YB14" s="50"/>
      <c r="YC14" s="50"/>
      <c r="YD14" s="50"/>
      <c r="YE14" s="50"/>
      <c r="YF14" s="50"/>
      <c r="YG14" s="50"/>
      <c r="YH14" s="50"/>
      <c r="YI14" s="50"/>
      <c r="YJ14" s="50"/>
      <c r="YK14" s="50"/>
      <c r="YL14" s="50"/>
      <c r="YM14" s="50"/>
      <c r="YN14" s="50"/>
      <c r="YO14" s="50"/>
      <c r="YP14" s="50"/>
      <c r="YQ14" s="50"/>
      <c r="YR14" s="50"/>
      <c r="YS14" s="50"/>
      <c r="YT14" s="50"/>
      <c r="YU14" s="50"/>
      <c r="YV14" s="50"/>
      <c r="YW14" s="50"/>
      <c r="YX14" s="50"/>
      <c r="YY14" s="50"/>
      <c r="YZ14" s="50"/>
      <c r="ZA14" s="50"/>
      <c r="ZB14" s="50"/>
      <c r="ZC14" s="50"/>
      <c r="ZD14" s="50"/>
      <c r="ZE14" s="50"/>
      <c r="ZF14" s="50"/>
      <c r="ZG14" s="50"/>
      <c r="ZH14" s="50"/>
      <c r="ZI14" s="50"/>
      <c r="ZJ14" s="50"/>
      <c r="ZK14" s="50"/>
      <c r="ZL14" s="50"/>
      <c r="ZM14" s="50"/>
      <c r="ZN14" s="50"/>
      <c r="ZO14" s="50"/>
      <c r="ZP14" s="50"/>
      <c r="ZQ14" s="50"/>
      <c r="ZR14" s="50"/>
      <c r="ZS14" s="50"/>
      <c r="ZT14" s="50"/>
      <c r="ZU14" s="50"/>
      <c r="ZV14" s="50"/>
      <c r="ZW14" s="50"/>
      <c r="ZX14" s="50"/>
      <c r="ZY14" s="50"/>
      <c r="ZZ14" s="50"/>
      <c r="AAA14" s="50"/>
      <c r="AAB14" s="50"/>
      <c r="AAC14" s="50"/>
      <c r="AAD14" s="50"/>
      <c r="AAE14" s="50"/>
      <c r="AAF14" s="50"/>
      <c r="AAG14" s="50"/>
      <c r="AAH14" s="50"/>
      <c r="AAI14" s="50"/>
      <c r="AAJ14" s="50"/>
      <c r="AAK14" s="50"/>
      <c r="AAL14" s="50"/>
      <c r="AAM14" s="50"/>
      <c r="AAN14" s="50"/>
      <c r="AAO14" s="50"/>
      <c r="AAP14" s="50"/>
      <c r="AAQ14" s="50"/>
      <c r="AAR14" s="50"/>
      <c r="AAS14" s="50"/>
      <c r="AAT14" s="50"/>
      <c r="AAU14" s="50"/>
      <c r="AAV14" s="50"/>
      <c r="AAW14" s="50"/>
      <c r="AAX14" s="50"/>
      <c r="AAY14" s="50"/>
      <c r="AAZ14" s="50"/>
      <c r="ABA14" s="50"/>
      <c r="ABB14" s="50"/>
      <c r="ABC14" s="50"/>
      <c r="ABD14" s="50"/>
      <c r="ABE14" s="50"/>
      <c r="ABF14" s="50"/>
      <c r="ABG14" s="50"/>
      <c r="ABH14" s="50"/>
      <c r="ABI14" s="50"/>
      <c r="ABJ14" s="50"/>
      <c r="ABK14" s="50"/>
      <c r="ABL14" s="50"/>
      <c r="ABM14" s="50"/>
      <c r="ABN14" s="50"/>
      <c r="ABO14" s="50"/>
      <c r="ABP14" s="50"/>
      <c r="ABQ14" s="50"/>
      <c r="ABR14" s="50"/>
      <c r="ABS14" s="50"/>
      <c r="ABT14" s="50"/>
      <c r="ABU14" s="50"/>
      <c r="ABV14" s="50"/>
      <c r="ABW14" s="50"/>
      <c r="ABX14" s="50"/>
      <c r="ABY14" s="50"/>
      <c r="ABZ14" s="50"/>
      <c r="ACA14" s="50"/>
      <c r="ACB14" s="50"/>
      <c r="ACC14" s="50"/>
      <c r="ACD14" s="50"/>
      <c r="ACE14" s="50"/>
      <c r="ACF14" s="50"/>
      <c r="ACG14" s="50"/>
      <c r="ACH14" s="50"/>
      <c r="ACI14" s="50"/>
      <c r="ACJ14" s="50"/>
      <c r="ACK14" s="50"/>
      <c r="ACL14" s="50"/>
      <c r="ACM14" s="50"/>
      <c r="ACN14" s="50"/>
      <c r="ACO14" s="50"/>
      <c r="ACP14" s="50"/>
      <c r="ACQ14" s="50"/>
      <c r="ACR14" s="50"/>
      <c r="ACS14" s="50"/>
      <c r="ACT14" s="50"/>
      <c r="ACU14" s="50"/>
      <c r="ACV14" s="50"/>
      <c r="ACW14" s="50"/>
      <c r="ACX14" s="50"/>
      <c r="ACY14" s="50"/>
      <c r="ACZ14" s="50"/>
      <c r="ADA14" s="50"/>
      <c r="ADB14" s="50"/>
      <c r="ADC14" s="50"/>
      <c r="ADD14" s="50"/>
      <c r="ADE14" s="50"/>
      <c r="ADF14" s="50"/>
      <c r="ADG14" s="50"/>
      <c r="ADH14" s="50"/>
      <c r="ADI14" s="50"/>
      <c r="ADJ14" s="50"/>
      <c r="ADK14" s="50"/>
      <c r="ADL14" s="50"/>
      <c r="ADM14" s="50"/>
      <c r="ADN14" s="50"/>
      <c r="ADO14" s="50"/>
      <c r="ADP14" s="50"/>
      <c r="ADQ14" s="50"/>
      <c r="ADR14" s="50"/>
      <c r="ADS14" s="50"/>
      <c r="ADT14" s="50"/>
      <c r="ADU14" s="50"/>
      <c r="ADV14" s="50"/>
      <c r="ADW14" s="50"/>
      <c r="ADX14" s="50"/>
      <c r="ADY14" s="50"/>
      <c r="ADZ14" s="50"/>
      <c r="AEA14" s="50"/>
      <c r="AEB14" s="50"/>
      <c r="AEC14" s="50"/>
      <c r="AED14" s="50"/>
      <c r="AEE14" s="50"/>
      <c r="AEF14" s="50"/>
      <c r="AEG14" s="50"/>
      <c r="AEH14" s="50"/>
      <c r="AEI14" s="50"/>
      <c r="AEJ14" s="50"/>
      <c r="AEK14" s="50"/>
      <c r="AEL14" s="50"/>
      <c r="AEM14" s="50"/>
      <c r="AEN14" s="50"/>
      <c r="AEO14" s="50"/>
      <c r="AEP14" s="50"/>
      <c r="AEQ14" s="50"/>
      <c r="AER14" s="50"/>
      <c r="AES14" s="50"/>
      <c r="AET14" s="50"/>
      <c r="AEU14" s="50"/>
      <c r="AEV14" s="50"/>
      <c r="AEW14" s="50"/>
      <c r="AEX14" s="50"/>
      <c r="AEY14" s="50"/>
      <c r="AEZ14" s="50"/>
      <c r="AFA14" s="50"/>
      <c r="AFB14" s="50"/>
      <c r="AFC14" s="50"/>
      <c r="AFD14" s="50"/>
      <c r="AFE14" s="50"/>
      <c r="AFF14" s="50"/>
      <c r="AFG14" s="50"/>
      <c r="AFH14" s="50"/>
      <c r="AFI14" s="50"/>
      <c r="AFJ14" s="50"/>
      <c r="AFK14" s="50"/>
      <c r="AFL14" s="50"/>
      <c r="AFM14" s="50"/>
      <c r="AFN14" s="50"/>
      <c r="AFO14" s="50"/>
      <c r="AFP14" s="50"/>
      <c r="AFQ14" s="50"/>
      <c r="AFR14" s="50"/>
      <c r="AFS14" s="50"/>
      <c r="AFT14" s="50"/>
      <c r="AFU14" s="50"/>
      <c r="AFV14" s="50"/>
      <c r="AFW14" s="50"/>
      <c r="AFX14" s="50"/>
      <c r="AFY14" s="50"/>
      <c r="AFZ14" s="50"/>
      <c r="AGA14" s="50"/>
      <c r="AGB14" s="50"/>
      <c r="AGC14" s="50"/>
      <c r="AGD14" s="50"/>
      <c r="AGE14" s="50"/>
      <c r="AGF14" s="50"/>
      <c r="AGG14" s="50"/>
      <c r="AGH14" s="50"/>
      <c r="AGI14" s="50"/>
      <c r="AGJ14" s="50"/>
      <c r="AGK14" s="50"/>
      <c r="AGL14" s="50"/>
      <c r="AGM14" s="50"/>
      <c r="AGN14" s="50"/>
      <c r="AGO14" s="50"/>
      <c r="AGP14" s="50"/>
      <c r="AGQ14" s="50"/>
      <c r="AGR14" s="50"/>
      <c r="AGS14" s="50"/>
      <c r="AGT14" s="50"/>
      <c r="AGU14" s="50"/>
      <c r="AGV14" s="50"/>
      <c r="AGW14" s="50"/>
      <c r="AGX14" s="50"/>
      <c r="AGY14" s="50"/>
      <c r="AGZ14" s="50"/>
      <c r="AHA14" s="50"/>
      <c r="AHB14" s="50"/>
      <c r="AHC14" s="50"/>
      <c r="AHD14" s="50"/>
      <c r="AHE14" s="50"/>
      <c r="AHF14" s="50"/>
      <c r="AHG14" s="50"/>
      <c r="AHH14" s="50"/>
      <c r="AHI14" s="50"/>
      <c r="AHJ14" s="50"/>
      <c r="AHK14" s="50"/>
      <c r="AHL14" s="50"/>
      <c r="AHM14" s="50"/>
      <c r="AHN14" s="50"/>
      <c r="AHO14" s="50"/>
      <c r="AHP14" s="50"/>
      <c r="AHQ14" s="50"/>
      <c r="AHR14" s="50"/>
      <c r="AHS14" s="50"/>
      <c r="AHT14" s="50"/>
      <c r="AHU14" s="50"/>
      <c r="AHV14" s="50"/>
      <c r="AHW14" s="50"/>
      <c r="AHX14" s="50"/>
      <c r="AHY14" s="50"/>
      <c r="AHZ14" s="50"/>
      <c r="AIA14" s="50"/>
      <c r="AIB14" s="50"/>
      <c r="AIC14" s="50"/>
      <c r="AID14" s="50"/>
      <c r="AIE14" s="50"/>
      <c r="AIF14" s="50"/>
      <c r="AIG14" s="50"/>
      <c r="AIH14" s="50"/>
      <c r="AII14" s="50"/>
      <c r="AIJ14" s="50"/>
      <c r="AIK14" s="50"/>
      <c r="AIL14" s="50"/>
      <c r="AIM14" s="50"/>
      <c r="AIN14" s="50"/>
      <c r="AIO14" s="50"/>
      <c r="AIP14" s="50"/>
      <c r="AIQ14" s="50"/>
      <c r="AIR14" s="50"/>
      <c r="AIS14" s="50"/>
      <c r="AIT14" s="50"/>
      <c r="AIU14" s="50"/>
      <c r="AIV14" s="50"/>
      <c r="AIW14" s="50"/>
      <c r="AIX14" s="50"/>
      <c r="AIY14" s="50"/>
      <c r="AIZ14" s="50"/>
      <c r="AJA14" s="50"/>
      <c r="AJB14" s="50"/>
      <c r="AJC14" s="50"/>
      <c r="AJD14" s="50"/>
      <c r="AJE14" s="50"/>
      <c r="AJF14" s="50"/>
      <c r="AJG14" s="50"/>
      <c r="AJH14" s="50"/>
      <c r="AJI14" s="50"/>
      <c r="AJJ14" s="50"/>
      <c r="AJK14" s="50"/>
      <c r="AJL14" s="50"/>
      <c r="AJM14" s="50"/>
      <c r="AJN14" s="50"/>
      <c r="AJO14" s="50"/>
      <c r="AJP14" s="50"/>
      <c r="AJQ14" s="50"/>
      <c r="AJR14" s="50"/>
      <c r="AJS14" s="50"/>
      <c r="AJT14" s="50"/>
      <c r="AJU14" s="50"/>
      <c r="AJV14" s="50"/>
      <c r="AJW14" s="50"/>
      <c r="AJX14" s="50"/>
      <c r="AJY14" s="50"/>
      <c r="AJZ14" s="50"/>
      <c r="AKA14" s="50"/>
      <c r="AKB14" s="50"/>
      <c r="AKC14" s="50"/>
      <c r="AKD14" s="50"/>
      <c r="AKE14" s="50"/>
      <c r="AKF14" s="50"/>
      <c r="AKG14" s="50"/>
      <c r="AKH14" s="50"/>
      <c r="AKI14" s="50"/>
      <c r="AKJ14" s="50"/>
      <c r="AKK14" s="50"/>
      <c r="AKL14" s="50"/>
      <c r="AKM14" s="50"/>
      <c r="AKN14" s="50"/>
      <c r="AKO14" s="50"/>
      <c r="AKP14" s="50"/>
      <c r="AKQ14" s="50"/>
      <c r="AKR14" s="50"/>
      <c r="AKS14" s="50"/>
      <c r="AKT14" s="50"/>
      <c r="AKU14" s="50"/>
      <c r="AKV14" s="50"/>
      <c r="AKW14" s="50"/>
      <c r="AKX14" s="50"/>
      <c r="AKY14" s="50"/>
      <c r="AKZ14" s="50"/>
      <c r="ALA14" s="50"/>
      <c r="ALB14" s="50"/>
      <c r="ALC14" s="50"/>
      <c r="ALD14" s="50"/>
      <c r="ALE14" s="50"/>
      <c r="ALF14" s="50"/>
      <c r="ALG14" s="50"/>
      <c r="ALH14" s="50"/>
      <c r="ALI14" s="50"/>
      <c r="ALJ14" s="50"/>
      <c r="ALK14" s="50"/>
      <c r="ALL14" s="50"/>
      <c r="ALM14" s="50"/>
      <c r="ALN14" s="50"/>
      <c r="ALO14" s="50"/>
      <c r="ALP14" s="50"/>
      <c r="ALQ14" s="50"/>
      <c r="ALR14" s="50"/>
      <c r="ALS14" s="50"/>
      <c r="ALT14" s="50"/>
      <c r="ALU14" s="50"/>
      <c r="ALV14" s="50"/>
      <c r="ALW14" s="50"/>
      <c r="ALX14" s="50"/>
      <c r="ALY14" s="50"/>
      <c r="ALZ14" s="50"/>
      <c r="AMA14" s="50"/>
      <c r="AMB14" s="50"/>
      <c r="AMC14" s="50"/>
      <c r="AMD14" s="50"/>
      <c r="AME14" s="50"/>
      <c r="AMF14" s="50"/>
      <c r="AMG14" s="50"/>
      <c r="AMH14" s="50"/>
      <c r="AMI14" s="50"/>
      <c r="AMJ14" s="50"/>
      <c r="AMK14" s="50"/>
    </row>
    <row r="15" spans="1:1025" x14ac:dyDescent="0.3">
      <c r="A15" s="104" t="s">
        <v>346</v>
      </c>
      <c r="B15" s="41">
        <v>117.59</v>
      </c>
      <c r="C15" s="41">
        <v>337.62</v>
      </c>
      <c r="D15" s="41">
        <v>154.86000000000001</v>
      </c>
      <c r="E15" s="41">
        <v>610.07000000000005</v>
      </c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  <c r="IX15" s="50"/>
      <c r="IY15" s="50"/>
      <c r="IZ15" s="50"/>
      <c r="JA15" s="50"/>
      <c r="JB15" s="50"/>
      <c r="JC15" s="50"/>
      <c r="JD15" s="50"/>
      <c r="JE15" s="50"/>
      <c r="JF15" s="50"/>
      <c r="JG15" s="50"/>
      <c r="JH15" s="50"/>
      <c r="JI15" s="50"/>
      <c r="JJ15" s="50"/>
      <c r="JK15" s="50"/>
      <c r="JL15" s="50"/>
      <c r="JM15" s="50"/>
      <c r="JN15" s="50"/>
      <c r="JO15" s="50"/>
      <c r="JP15" s="50"/>
      <c r="JQ15" s="50"/>
      <c r="JR15" s="50"/>
      <c r="JS15" s="50"/>
      <c r="JT15" s="50"/>
      <c r="JU15" s="50"/>
      <c r="JV15" s="50"/>
      <c r="JW15" s="50"/>
      <c r="JX15" s="50"/>
      <c r="JY15" s="50"/>
      <c r="JZ15" s="50"/>
      <c r="KA15" s="50"/>
      <c r="KB15" s="50"/>
      <c r="KC15" s="50"/>
      <c r="KD15" s="50"/>
      <c r="KE15" s="50"/>
      <c r="KF15" s="50"/>
      <c r="KG15" s="50"/>
      <c r="KH15" s="50"/>
      <c r="KI15" s="50"/>
      <c r="KJ15" s="50"/>
      <c r="KK15" s="50"/>
      <c r="KL15" s="50"/>
      <c r="KM15" s="50"/>
      <c r="KN15" s="50"/>
      <c r="KO15" s="50"/>
      <c r="KP15" s="50"/>
      <c r="KQ15" s="50"/>
      <c r="KR15" s="50"/>
      <c r="KS15" s="50"/>
      <c r="KT15" s="50"/>
      <c r="KU15" s="50"/>
      <c r="KV15" s="50"/>
      <c r="KW15" s="50"/>
      <c r="KX15" s="50"/>
      <c r="KY15" s="50"/>
      <c r="KZ15" s="50"/>
      <c r="LA15" s="50"/>
      <c r="LB15" s="50"/>
      <c r="LC15" s="50"/>
      <c r="LD15" s="50"/>
      <c r="LE15" s="50"/>
      <c r="LF15" s="50"/>
      <c r="LG15" s="50"/>
      <c r="LH15" s="50"/>
      <c r="LI15" s="50"/>
      <c r="LJ15" s="50"/>
      <c r="LK15" s="50"/>
      <c r="LL15" s="50"/>
      <c r="LM15" s="50"/>
      <c r="LN15" s="50"/>
      <c r="LO15" s="50"/>
      <c r="LP15" s="50"/>
      <c r="LQ15" s="50"/>
      <c r="LR15" s="50"/>
      <c r="LS15" s="50"/>
      <c r="LT15" s="50"/>
      <c r="LU15" s="50"/>
      <c r="LV15" s="50"/>
      <c r="LW15" s="50"/>
      <c r="LX15" s="50"/>
      <c r="LY15" s="50"/>
      <c r="LZ15" s="50"/>
      <c r="MA15" s="50"/>
      <c r="MB15" s="50"/>
      <c r="MC15" s="50"/>
      <c r="MD15" s="50"/>
      <c r="ME15" s="50"/>
      <c r="MF15" s="50"/>
      <c r="MG15" s="50"/>
      <c r="MH15" s="50"/>
      <c r="MI15" s="50"/>
      <c r="MJ15" s="50"/>
      <c r="MK15" s="50"/>
      <c r="ML15" s="50"/>
      <c r="MM15" s="50"/>
      <c r="MN15" s="50"/>
      <c r="MO15" s="50"/>
      <c r="MP15" s="50"/>
      <c r="MQ15" s="50"/>
      <c r="MR15" s="50"/>
      <c r="MS15" s="50"/>
      <c r="MT15" s="50"/>
      <c r="MU15" s="50"/>
      <c r="MV15" s="50"/>
      <c r="MW15" s="50"/>
      <c r="MX15" s="50"/>
      <c r="MY15" s="50"/>
      <c r="MZ15" s="50"/>
      <c r="NA15" s="50"/>
      <c r="NB15" s="50"/>
      <c r="NC15" s="50"/>
      <c r="ND15" s="50"/>
      <c r="NE15" s="50"/>
      <c r="NF15" s="50"/>
      <c r="NG15" s="50"/>
      <c r="NH15" s="50"/>
      <c r="NI15" s="50"/>
      <c r="NJ15" s="50"/>
      <c r="NK15" s="50"/>
      <c r="NL15" s="50"/>
      <c r="NM15" s="50"/>
      <c r="NN15" s="50"/>
      <c r="NO15" s="50"/>
      <c r="NP15" s="50"/>
      <c r="NQ15" s="50"/>
      <c r="NR15" s="50"/>
      <c r="NS15" s="50"/>
      <c r="NT15" s="50"/>
      <c r="NU15" s="50"/>
      <c r="NV15" s="50"/>
      <c r="NW15" s="50"/>
      <c r="NX15" s="50"/>
      <c r="NY15" s="50"/>
      <c r="NZ15" s="50"/>
      <c r="OA15" s="50"/>
      <c r="OB15" s="50"/>
      <c r="OC15" s="50"/>
      <c r="OD15" s="50"/>
      <c r="OE15" s="50"/>
      <c r="OF15" s="50"/>
      <c r="OG15" s="50"/>
      <c r="OH15" s="50"/>
      <c r="OI15" s="50"/>
      <c r="OJ15" s="50"/>
      <c r="OK15" s="50"/>
      <c r="OL15" s="50"/>
      <c r="OM15" s="50"/>
      <c r="ON15" s="50"/>
      <c r="OO15" s="50"/>
      <c r="OP15" s="50"/>
      <c r="OQ15" s="50"/>
      <c r="OR15" s="50"/>
      <c r="OS15" s="50"/>
      <c r="OT15" s="50"/>
      <c r="OU15" s="50"/>
      <c r="OV15" s="50"/>
      <c r="OW15" s="50"/>
      <c r="OX15" s="50"/>
      <c r="OY15" s="50"/>
      <c r="OZ15" s="50"/>
      <c r="PA15" s="50"/>
      <c r="PB15" s="50"/>
      <c r="PC15" s="50"/>
      <c r="PD15" s="50"/>
      <c r="PE15" s="50"/>
      <c r="PF15" s="50"/>
      <c r="PG15" s="50"/>
      <c r="PH15" s="50"/>
      <c r="PI15" s="50"/>
      <c r="PJ15" s="50"/>
      <c r="PK15" s="50"/>
      <c r="PL15" s="50"/>
      <c r="PM15" s="50"/>
      <c r="PN15" s="50"/>
      <c r="PO15" s="50"/>
      <c r="PP15" s="50"/>
      <c r="PQ15" s="50"/>
      <c r="PR15" s="50"/>
      <c r="PS15" s="50"/>
      <c r="PT15" s="50"/>
      <c r="PU15" s="50"/>
      <c r="PV15" s="50"/>
      <c r="PW15" s="50"/>
      <c r="PX15" s="50"/>
      <c r="PY15" s="50"/>
      <c r="PZ15" s="50"/>
      <c r="QA15" s="50"/>
      <c r="QB15" s="50"/>
      <c r="QC15" s="50"/>
      <c r="QD15" s="50"/>
      <c r="QE15" s="50"/>
      <c r="QF15" s="50"/>
      <c r="QG15" s="50"/>
      <c r="QH15" s="50"/>
      <c r="QI15" s="50"/>
      <c r="QJ15" s="50"/>
      <c r="QK15" s="50"/>
      <c r="QL15" s="50"/>
      <c r="QM15" s="50"/>
      <c r="QN15" s="50"/>
      <c r="QO15" s="50"/>
      <c r="QP15" s="50"/>
      <c r="QQ15" s="50"/>
      <c r="QR15" s="50"/>
      <c r="QS15" s="50"/>
      <c r="QT15" s="50"/>
      <c r="QU15" s="50"/>
      <c r="QV15" s="50"/>
      <c r="QW15" s="50"/>
      <c r="QX15" s="50"/>
      <c r="QY15" s="50"/>
      <c r="QZ15" s="50"/>
      <c r="RA15" s="50"/>
      <c r="RB15" s="50"/>
      <c r="RC15" s="50"/>
      <c r="RD15" s="50"/>
      <c r="RE15" s="50"/>
      <c r="RF15" s="50"/>
      <c r="RG15" s="50"/>
      <c r="RH15" s="50"/>
      <c r="RI15" s="50"/>
      <c r="RJ15" s="50"/>
      <c r="RK15" s="50"/>
      <c r="RL15" s="50"/>
      <c r="RM15" s="50"/>
      <c r="RN15" s="50"/>
      <c r="RO15" s="50"/>
      <c r="RP15" s="50"/>
      <c r="RQ15" s="50"/>
      <c r="RR15" s="50"/>
      <c r="RS15" s="50"/>
      <c r="RT15" s="50"/>
      <c r="RU15" s="50"/>
      <c r="RV15" s="50"/>
      <c r="RW15" s="50"/>
      <c r="RX15" s="50"/>
      <c r="RY15" s="50"/>
      <c r="RZ15" s="50"/>
      <c r="SA15" s="50"/>
      <c r="SB15" s="50"/>
      <c r="SC15" s="50"/>
      <c r="SD15" s="50"/>
      <c r="SE15" s="50"/>
      <c r="SF15" s="50"/>
      <c r="SG15" s="50"/>
      <c r="SH15" s="50"/>
      <c r="SI15" s="50"/>
      <c r="SJ15" s="50"/>
      <c r="SK15" s="50"/>
      <c r="SL15" s="50"/>
      <c r="SM15" s="50"/>
      <c r="SN15" s="50"/>
      <c r="SO15" s="50"/>
      <c r="SP15" s="50"/>
      <c r="SQ15" s="50"/>
      <c r="SR15" s="50"/>
      <c r="SS15" s="50"/>
      <c r="ST15" s="50"/>
      <c r="SU15" s="50"/>
      <c r="SV15" s="50"/>
      <c r="SW15" s="50"/>
      <c r="SX15" s="50"/>
      <c r="SY15" s="50"/>
      <c r="SZ15" s="50"/>
      <c r="TA15" s="50"/>
      <c r="TB15" s="50"/>
      <c r="TC15" s="50"/>
      <c r="TD15" s="50"/>
      <c r="TE15" s="50"/>
      <c r="TF15" s="50"/>
      <c r="TG15" s="50"/>
      <c r="TH15" s="50"/>
      <c r="TI15" s="50"/>
      <c r="TJ15" s="50"/>
      <c r="TK15" s="50"/>
      <c r="TL15" s="50"/>
      <c r="TM15" s="50"/>
      <c r="TN15" s="50"/>
      <c r="TO15" s="50"/>
      <c r="TP15" s="50"/>
      <c r="TQ15" s="50"/>
      <c r="TR15" s="50"/>
      <c r="TS15" s="50"/>
      <c r="TT15" s="50"/>
      <c r="TU15" s="50"/>
      <c r="TV15" s="50"/>
      <c r="TW15" s="50"/>
      <c r="TX15" s="50"/>
      <c r="TY15" s="50"/>
      <c r="TZ15" s="50"/>
      <c r="UA15" s="50"/>
      <c r="UB15" s="50"/>
      <c r="UC15" s="50"/>
      <c r="UD15" s="50"/>
      <c r="UE15" s="50"/>
      <c r="UF15" s="50"/>
      <c r="UG15" s="50"/>
      <c r="UH15" s="50"/>
      <c r="UI15" s="50"/>
      <c r="UJ15" s="50"/>
      <c r="UK15" s="50"/>
      <c r="UL15" s="50"/>
      <c r="UM15" s="50"/>
      <c r="UN15" s="50"/>
      <c r="UO15" s="50"/>
      <c r="UP15" s="50"/>
      <c r="UQ15" s="50"/>
      <c r="UR15" s="50"/>
      <c r="US15" s="50"/>
      <c r="UT15" s="50"/>
      <c r="UU15" s="50"/>
      <c r="UV15" s="50"/>
      <c r="UW15" s="50"/>
      <c r="UX15" s="50"/>
      <c r="UY15" s="50"/>
      <c r="UZ15" s="50"/>
      <c r="VA15" s="50"/>
      <c r="VB15" s="50"/>
      <c r="VC15" s="50"/>
      <c r="VD15" s="50"/>
      <c r="VE15" s="50"/>
      <c r="VF15" s="50"/>
      <c r="VG15" s="50"/>
      <c r="VH15" s="50"/>
      <c r="VI15" s="50"/>
      <c r="VJ15" s="50"/>
      <c r="VK15" s="50"/>
      <c r="VL15" s="50"/>
      <c r="VM15" s="50"/>
      <c r="VN15" s="50"/>
      <c r="VO15" s="50"/>
      <c r="VP15" s="50"/>
      <c r="VQ15" s="50"/>
      <c r="VR15" s="50"/>
      <c r="VS15" s="50"/>
      <c r="VT15" s="50"/>
      <c r="VU15" s="50"/>
      <c r="VV15" s="50"/>
      <c r="VW15" s="50"/>
      <c r="VX15" s="50"/>
      <c r="VY15" s="50"/>
      <c r="VZ15" s="50"/>
      <c r="WA15" s="50"/>
      <c r="WB15" s="50"/>
      <c r="WC15" s="50"/>
      <c r="WD15" s="50"/>
      <c r="WE15" s="50"/>
      <c r="WF15" s="50"/>
      <c r="WG15" s="50"/>
      <c r="WH15" s="50"/>
      <c r="WI15" s="50"/>
      <c r="WJ15" s="50"/>
      <c r="WK15" s="50"/>
      <c r="WL15" s="50"/>
      <c r="WM15" s="50"/>
      <c r="WN15" s="50"/>
      <c r="WO15" s="50"/>
      <c r="WP15" s="50"/>
      <c r="WQ15" s="50"/>
      <c r="WR15" s="50"/>
      <c r="WS15" s="50"/>
      <c r="WT15" s="50"/>
      <c r="WU15" s="50"/>
      <c r="WV15" s="50"/>
      <c r="WW15" s="50"/>
      <c r="WX15" s="50"/>
      <c r="WY15" s="50"/>
      <c r="WZ15" s="50"/>
      <c r="XA15" s="50"/>
      <c r="XB15" s="50"/>
      <c r="XC15" s="50"/>
      <c r="XD15" s="50"/>
      <c r="XE15" s="50"/>
      <c r="XF15" s="50"/>
      <c r="XG15" s="50"/>
      <c r="XH15" s="50"/>
      <c r="XI15" s="50"/>
      <c r="XJ15" s="50"/>
      <c r="XK15" s="50"/>
      <c r="XL15" s="50"/>
      <c r="XM15" s="50"/>
      <c r="XN15" s="50"/>
      <c r="XO15" s="50"/>
      <c r="XP15" s="50"/>
      <c r="XQ15" s="50"/>
      <c r="XR15" s="50"/>
      <c r="XS15" s="50"/>
      <c r="XT15" s="50"/>
      <c r="XU15" s="50"/>
      <c r="XV15" s="50"/>
      <c r="XW15" s="50"/>
      <c r="XX15" s="50"/>
      <c r="XY15" s="50"/>
      <c r="XZ15" s="50"/>
      <c r="YA15" s="50"/>
      <c r="YB15" s="50"/>
      <c r="YC15" s="50"/>
      <c r="YD15" s="50"/>
      <c r="YE15" s="50"/>
      <c r="YF15" s="50"/>
      <c r="YG15" s="50"/>
      <c r="YH15" s="50"/>
      <c r="YI15" s="50"/>
      <c r="YJ15" s="50"/>
      <c r="YK15" s="50"/>
      <c r="YL15" s="50"/>
      <c r="YM15" s="50"/>
      <c r="YN15" s="50"/>
      <c r="YO15" s="50"/>
      <c r="YP15" s="50"/>
      <c r="YQ15" s="50"/>
      <c r="YR15" s="50"/>
      <c r="YS15" s="50"/>
      <c r="YT15" s="50"/>
      <c r="YU15" s="50"/>
      <c r="YV15" s="50"/>
      <c r="YW15" s="50"/>
      <c r="YX15" s="50"/>
      <c r="YY15" s="50"/>
      <c r="YZ15" s="50"/>
      <c r="ZA15" s="50"/>
      <c r="ZB15" s="50"/>
      <c r="ZC15" s="50"/>
      <c r="ZD15" s="50"/>
      <c r="ZE15" s="50"/>
      <c r="ZF15" s="50"/>
      <c r="ZG15" s="50"/>
      <c r="ZH15" s="50"/>
      <c r="ZI15" s="50"/>
      <c r="ZJ15" s="50"/>
      <c r="ZK15" s="50"/>
      <c r="ZL15" s="50"/>
      <c r="ZM15" s="50"/>
      <c r="ZN15" s="50"/>
      <c r="ZO15" s="50"/>
      <c r="ZP15" s="50"/>
      <c r="ZQ15" s="50"/>
      <c r="ZR15" s="50"/>
      <c r="ZS15" s="50"/>
      <c r="ZT15" s="50"/>
      <c r="ZU15" s="50"/>
      <c r="ZV15" s="50"/>
      <c r="ZW15" s="50"/>
      <c r="ZX15" s="50"/>
      <c r="ZY15" s="50"/>
      <c r="ZZ15" s="50"/>
      <c r="AAA15" s="50"/>
      <c r="AAB15" s="50"/>
      <c r="AAC15" s="50"/>
      <c r="AAD15" s="50"/>
      <c r="AAE15" s="50"/>
      <c r="AAF15" s="50"/>
      <c r="AAG15" s="50"/>
      <c r="AAH15" s="50"/>
      <c r="AAI15" s="50"/>
      <c r="AAJ15" s="50"/>
      <c r="AAK15" s="50"/>
      <c r="AAL15" s="50"/>
      <c r="AAM15" s="50"/>
      <c r="AAN15" s="50"/>
      <c r="AAO15" s="50"/>
      <c r="AAP15" s="50"/>
      <c r="AAQ15" s="50"/>
      <c r="AAR15" s="50"/>
      <c r="AAS15" s="50"/>
      <c r="AAT15" s="50"/>
      <c r="AAU15" s="50"/>
      <c r="AAV15" s="50"/>
      <c r="AAW15" s="50"/>
      <c r="AAX15" s="50"/>
      <c r="AAY15" s="50"/>
      <c r="AAZ15" s="50"/>
      <c r="ABA15" s="50"/>
      <c r="ABB15" s="50"/>
      <c r="ABC15" s="50"/>
      <c r="ABD15" s="50"/>
      <c r="ABE15" s="50"/>
      <c r="ABF15" s="50"/>
      <c r="ABG15" s="50"/>
      <c r="ABH15" s="50"/>
      <c r="ABI15" s="50"/>
      <c r="ABJ15" s="50"/>
      <c r="ABK15" s="50"/>
      <c r="ABL15" s="50"/>
      <c r="ABM15" s="50"/>
      <c r="ABN15" s="50"/>
      <c r="ABO15" s="50"/>
      <c r="ABP15" s="50"/>
      <c r="ABQ15" s="50"/>
      <c r="ABR15" s="50"/>
      <c r="ABS15" s="50"/>
      <c r="ABT15" s="50"/>
      <c r="ABU15" s="50"/>
      <c r="ABV15" s="50"/>
      <c r="ABW15" s="50"/>
      <c r="ABX15" s="50"/>
      <c r="ABY15" s="50"/>
      <c r="ABZ15" s="50"/>
      <c r="ACA15" s="50"/>
      <c r="ACB15" s="50"/>
      <c r="ACC15" s="50"/>
      <c r="ACD15" s="50"/>
      <c r="ACE15" s="50"/>
      <c r="ACF15" s="50"/>
      <c r="ACG15" s="50"/>
      <c r="ACH15" s="50"/>
      <c r="ACI15" s="50"/>
      <c r="ACJ15" s="50"/>
      <c r="ACK15" s="50"/>
      <c r="ACL15" s="50"/>
      <c r="ACM15" s="50"/>
      <c r="ACN15" s="50"/>
      <c r="ACO15" s="50"/>
      <c r="ACP15" s="50"/>
      <c r="ACQ15" s="50"/>
      <c r="ACR15" s="50"/>
      <c r="ACS15" s="50"/>
      <c r="ACT15" s="50"/>
      <c r="ACU15" s="50"/>
      <c r="ACV15" s="50"/>
      <c r="ACW15" s="50"/>
      <c r="ACX15" s="50"/>
      <c r="ACY15" s="50"/>
      <c r="ACZ15" s="50"/>
      <c r="ADA15" s="50"/>
      <c r="ADB15" s="50"/>
      <c r="ADC15" s="50"/>
      <c r="ADD15" s="50"/>
      <c r="ADE15" s="50"/>
      <c r="ADF15" s="50"/>
      <c r="ADG15" s="50"/>
      <c r="ADH15" s="50"/>
      <c r="ADI15" s="50"/>
      <c r="ADJ15" s="50"/>
      <c r="ADK15" s="50"/>
      <c r="ADL15" s="50"/>
      <c r="ADM15" s="50"/>
      <c r="ADN15" s="50"/>
      <c r="ADO15" s="50"/>
      <c r="ADP15" s="50"/>
      <c r="ADQ15" s="50"/>
      <c r="ADR15" s="50"/>
      <c r="ADS15" s="50"/>
      <c r="ADT15" s="50"/>
      <c r="ADU15" s="50"/>
      <c r="ADV15" s="50"/>
      <c r="ADW15" s="50"/>
      <c r="ADX15" s="50"/>
      <c r="ADY15" s="50"/>
      <c r="ADZ15" s="50"/>
      <c r="AEA15" s="50"/>
      <c r="AEB15" s="50"/>
      <c r="AEC15" s="50"/>
      <c r="AED15" s="50"/>
      <c r="AEE15" s="50"/>
      <c r="AEF15" s="50"/>
      <c r="AEG15" s="50"/>
      <c r="AEH15" s="50"/>
      <c r="AEI15" s="50"/>
      <c r="AEJ15" s="50"/>
      <c r="AEK15" s="50"/>
      <c r="AEL15" s="50"/>
      <c r="AEM15" s="50"/>
      <c r="AEN15" s="50"/>
      <c r="AEO15" s="50"/>
      <c r="AEP15" s="50"/>
      <c r="AEQ15" s="50"/>
      <c r="AER15" s="50"/>
      <c r="AES15" s="50"/>
      <c r="AET15" s="50"/>
      <c r="AEU15" s="50"/>
      <c r="AEV15" s="50"/>
      <c r="AEW15" s="50"/>
      <c r="AEX15" s="50"/>
      <c r="AEY15" s="50"/>
      <c r="AEZ15" s="50"/>
      <c r="AFA15" s="50"/>
      <c r="AFB15" s="50"/>
      <c r="AFC15" s="50"/>
      <c r="AFD15" s="50"/>
      <c r="AFE15" s="50"/>
      <c r="AFF15" s="50"/>
      <c r="AFG15" s="50"/>
      <c r="AFH15" s="50"/>
      <c r="AFI15" s="50"/>
      <c r="AFJ15" s="50"/>
      <c r="AFK15" s="50"/>
      <c r="AFL15" s="50"/>
      <c r="AFM15" s="50"/>
      <c r="AFN15" s="50"/>
      <c r="AFO15" s="50"/>
      <c r="AFP15" s="50"/>
      <c r="AFQ15" s="50"/>
      <c r="AFR15" s="50"/>
      <c r="AFS15" s="50"/>
      <c r="AFT15" s="50"/>
      <c r="AFU15" s="50"/>
      <c r="AFV15" s="50"/>
      <c r="AFW15" s="50"/>
      <c r="AFX15" s="50"/>
      <c r="AFY15" s="50"/>
      <c r="AFZ15" s="50"/>
      <c r="AGA15" s="50"/>
      <c r="AGB15" s="50"/>
      <c r="AGC15" s="50"/>
      <c r="AGD15" s="50"/>
      <c r="AGE15" s="50"/>
      <c r="AGF15" s="50"/>
      <c r="AGG15" s="50"/>
      <c r="AGH15" s="50"/>
      <c r="AGI15" s="50"/>
      <c r="AGJ15" s="50"/>
      <c r="AGK15" s="50"/>
      <c r="AGL15" s="50"/>
      <c r="AGM15" s="50"/>
      <c r="AGN15" s="50"/>
      <c r="AGO15" s="50"/>
      <c r="AGP15" s="50"/>
      <c r="AGQ15" s="50"/>
      <c r="AGR15" s="50"/>
      <c r="AGS15" s="50"/>
      <c r="AGT15" s="50"/>
      <c r="AGU15" s="50"/>
      <c r="AGV15" s="50"/>
      <c r="AGW15" s="50"/>
      <c r="AGX15" s="50"/>
      <c r="AGY15" s="50"/>
      <c r="AGZ15" s="50"/>
      <c r="AHA15" s="50"/>
      <c r="AHB15" s="50"/>
      <c r="AHC15" s="50"/>
      <c r="AHD15" s="50"/>
      <c r="AHE15" s="50"/>
      <c r="AHF15" s="50"/>
      <c r="AHG15" s="50"/>
      <c r="AHH15" s="50"/>
      <c r="AHI15" s="50"/>
      <c r="AHJ15" s="50"/>
      <c r="AHK15" s="50"/>
      <c r="AHL15" s="50"/>
      <c r="AHM15" s="50"/>
      <c r="AHN15" s="50"/>
      <c r="AHO15" s="50"/>
      <c r="AHP15" s="50"/>
      <c r="AHQ15" s="50"/>
      <c r="AHR15" s="50"/>
      <c r="AHS15" s="50"/>
      <c r="AHT15" s="50"/>
      <c r="AHU15" s="50"/>
      <c r="AHV15" s="50"/>
      <c r="AHW15" s="50"/>
      <c r="AHX15" s="50"/>
      <c r="AHY15" s="50"/>
      <c r="AHZ15" s="50"/>
      <c r="AIA15" s="50"/>
      <c r="AIB15" s="50"/>
      <c r="AIC15" s="50"/>
      <c r="AID15" s="50"/>
      <c r="AIE15" s="50"/>
      <c r="AIF15" s="50"/>
      <c r="AIG15" s="50"/>
      <c r="AIH15" s="50"/>
      <c r="AII15" s="50"/>
      <c r="AIJ15" s="50"/>
      <c r="AIK15" s="50"/>
      <c r="AIL15" s="50"/>
      <c r="AIM15" s="50"/>
      <c r="AIN15" s="50"/>
      <c r="AIO15" s="50"/>
      <c r="AIP15" s="50"/>
      <c r="AIQ15" s="50"/>
      <c r="AIR15" s="50"/>
      <c r="AIS15" s="50"/>
      <c r="AIT15" s="50"/>
      <c r="AIU15" s="50"/>
      <c r="AIV15" s="50"/>
      <c r="AIW15" s="50"/>
      <c r="AIX15" s="50"/>
      <c r="AIY15" s="50"/>
      <c r="AIZ15" s="50"/>
      <c r="AJA15" s="50"/>
      <c r="AJB15" s="50"/>
      <c r="AJC15" s="50"/>
      <c r="AJD15" s="50"/>
      <c r="AJE15" s="50"/>
      <c r="AJF15" s="50"/>
      <c r="AJG15" s="50"/>
      <c r="AJH15" s="50"/>
      <c r="AJI15" s="50"/>
      <c r="AJJ15" s="50"/>
      <c r="AJK15" s="50"/>
      <c r="AJL15" s="50"/>
      <c r="AJM15" s="50"/>
      <c r="AJN15" s="50"/>
      <c r="AJO15" s="50"/>
      <c r="AJP15" s="50"/>
      <c r="AJQ15" s="50"/>
      <c r="AJR15" s="50"/>
      <c r="AJS15" s="50"/>
      <c r="AJT15" s="50"/>
      <c r="AJU15" s="50"/>
      <c r="AJV15" s="50"/>
      <c r="AJW15" s="50"/>
      <c r="AJX15" s="50"/>
      <c r="AJY15" s="50"/>
      <c r="AJZ15" s="50"/>
      <c r="AKA15" s="50"/>
      <c r="AKB15" s="50"/>
      <c r="AKC15" s="50"/>
      <c r="AKD15" s="50"/>
      <c r="AKE15" s="50"/>
      <c r="AKF15" s="50"/>
      <c r="AKG15" s="50"/>
      <c r="AKH15" s="50"/>
      <c r="AKI15" s="50"/>
      <c r="AKJ15" s="50"/>
      <c r="AKK15" s="50"/>
      <c r="AKL15" s="50"/>
      <c r="AKM15" s="50"/>
      <c r="AKN15" s="50"/>
      <c r="AKO15" s="50"/>
      <c r="AKP15" s="50"/>
      <c r="AKQ15" s="50"/>
      <c r="AKR15" s="50"/>
      <c r="AKS15" s="50"/>
      <c r="AKT15" s="50"/>
      <c r="AKU15" s="50"/>
      <c r="AKV15" s="50"/>
      <c r="AKW15" s="50"/>
      <c r="AKX15" s="50"/>
      <c r="AKY15" s="50"/>
      <c r="AKZ15" s="50"/>
      <c r="ALA15" s="50"/>
      <c r="ALB15" s="50"/>
      <c r="ALC15" s="50"/>
      <c r="ALD15" s="50"/>
      <c r="ALE15" s="50"/>
      <c r="ALF15" s="50"/>
      <c r="ALG15" s="50"/>
      <c r="ALH15" s="50"/>
      <c r="ALI15" s="50"/>
      <c r="ALJ15" s="50"/>
      <c r="ALK15" s="50"/>
      <c r="ALL15" s="50"/>
      <c r="ALM15" s="50"/>
      <c r="ALN15" s="50"/>
      <c r="ALO15" s="50"/>
      <c r="ALP15" s="50"/>
      <c r="ALQ15" s="50"/>
      <c r="ALR15" s="50"/>
      <c r="ALS15" s="50"/>
      <c r="ALT15" s="50"/>
      <c r="ALU15" s="50"/>
      <c r="ALV15" s="50"/>
      <c r="ALW15" s="50"/>
      <c r="ALX15" s="50"/>
      <c r="ALY15" s="50"/>
      <c r="ALZ15" s="50"/>
      <c r="AMA15" s="50"/>
      <c r="AMB15" s="50"/>
      <c r="AMC15" s="50"/>
      <c r="AMD15" s="50"/>
      <c r="AME15" s="50"/>
      <c r="AMF15" s="50"/>
      <c r="AMG15" s="50"/>
      <c r="AMH15" s="50"/>
      <c r="AMI15" s="50"/>
      <c r="AMJ15" s="50"/>
      <c r="AMK15" s="50"/>
    </row>
    <row r="16" spans="1:1025" x14ac:dyDescent="0.3">
      <c r="A16" s="104" t="s">
        <v>347</v>
      </c>
      <c r="B16" s="41">
        <v>175.04</v>
      </c>
      <c r="C16" s="41">
        <v>313.27999999999997</v>
      </c>
      <c r="D16" s="41">
        <v>75.349999999999994</v>
      </c>
      <c r="E16" s="41">
        <v>563.66999999999996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  <c r="IX16" s="50"/>
      <c r="IY16" s="50"/>
      <c r="IZ16" s="50"/>
      <c r="JA16" s="50"/>
      <c r="JB16" s="50"/>
      <c r="JC16" s="50"/>
      <c r="JD16" s="50"/>
      <c r="JE16" s="50"/>
      <c r="JF16" s="50"/>
      <c r="JG16" s="50"/>
      <c r="JH16" s="50"/>
      <c r="JI16" s="50"/>
      <c r="JJ16" s="50"/>
      <c r="JK16" s="50"/>
      <c r="JL16" s="50"/>
      <c r="JM16" s="50"/>
      <c r="JN16" s="50"/>
      <c r="JO16" s="50"/>
      <c r="JP16" s="50"/>
      <c r="JQ16" s="50"/>
      <c r="JR16" s="50"/>
      <c r="JS16" s="50"/>
      <c r="JT16" s="50"/>
      <c r="JU16" s="50"/>
      <c r="JV16" s="50"/>
      <c r="JW16" s="50"/>
      <c r="JX16" s="50"/>
      <c r="JY16" s="50"/>
      <c r="JZ16" s="50"/>
      <c r="KA16" s="50"/>
      <c r="KB16" s="50"/>
      <c r="KC16" s="50"/>
      <c r="KD16" s="50"/>
      <c r="KE16" s="50"/>
      <c r="KF16" s="50"/>
      <c r="KG16" s="50"/>
      <c r="KH16" s="50"/>
      <c r="KI16" s="50"/>
      <c r="KJ16" s="50"/>
      <c r="KK16" s="50"/>
      <c r="KL16" s="50"/>
      <c r="KM16" s="50"/>
      <c r="KN16" s="50"/>
      <c r="KO16" s="50"/>
      <c r="KP16" s="50"/>
      <c r="KQ16" s="50"/>
      <c r="KR16" s="50"/>
      <c r="KS16" s="50"/>
      <c r="KT16" s="50"/>
      <c r="KU16" s="50"/>
      <c r="KV16" s="50"/>
      <c r="KW16" s="50"/>
      <c r="KX16" s="50"/>
      <c r="KY16" s="50"/>
      <c r="KZ16" s="50"/>
      <c r="LA16" s="50"/>
      <c r="LB16" s="50"/>
      <c r="LC16" s="50"/>
      <c r="LD16" s="50"/>
      <c r="LE16" s="50"/>
      <c r="LF16" s="50"/>
      <c r="LG16" s="50"/>
      <c r="LH16" s="50"/>
      <c r="LI16" s="50"/>
      <c r="LJ16" s="50"/>
      <c r="LK16" s="50"/>
      <c r="LL16" s="50"/>
      <c r="LM16" s="50"/>
      <c r="LN16" s="50"/>
      <c r="LO16" s="50"/>
      <c r="LP16" s="50"/>
      <c r="LQ16" s="50"/>
      <c r="LR16" s="50"/>
      <c r="LS16" s="50"/>
      <c r="LT16" s="50"/>
      <c r="LU16" s="50"/>
      <c r="LV16" s="50"/>
      <c r="LW16" s="50"/>
      <c r="LX16" s="50"/>
      <c r="LY16" s="50"/>
      <c r="LZ16" s="50"/>
      <c r="MA16" s="50"/>
      <c r="MB16" s="50"/>
      <c r="MC16" s="50"/>
      <c r="MD16" s="50"/>
      <c r="ME16" s="50"/>
      <c r="MF16" s="50"/>
      <c r="MG16" s="50"/>
      <c r="MH16" s="50"/>
      <c r="MI16" s="50"/>
      <c r="MJ16" s="50"/>
      <c r="MK16" s="50"/>
      <c r="ML16" s="50"/>
      <c r="MM16" s="50"/>
      <c r="MN16" s="50"/>
      <c r="MO16" s="50"/>
      <c r="MP16" s="50"/>
      <c r="MQ16" s="50"/>
      <c r="MR16" s="50"/>
      <c r="MS16" s="50"/>
      <c r="MT16" s="50"/>
      <c r="MU16" s="50"/>
      <c r="MV16" s="50"/>
      <c r="MW16" s="50"/>
      <c r="MX16" s="50"/>
      <c r="MY16" s="50"/>
      <c r="MZ16" s="50"/>
      <c r="NA16" s="50"/>
      <c r="NB16" s="50"/>
      <c r="NC16" s="50"/>
      <c r="ND16" s="50"/>
      <c r="NE16" s="50"/>
      <c r="NF16" s="50"/>
      <c r="NG16" s="50"/>
      <c r="NH16" s="50"/>
      <c r="NI16" s="50"/>
      <c r="NJ16" s="50"/>
      <c r="NK16" s="50"/>
      <c r="NL16" s="50"/>
      <c r="NM16" s="50"/>
      <c r="NN16" s="50"/>
      <c r="NO16" s="50"/>
      <c r="NP16" s="50"/>
      <c r="NQ16" s="50"/>
      <c r="NR16" s="50"/>
      <c r="NS16" s="50"/>
      <c r="NT16" s="50"/>
      <c r="NU16" s="50"/>
      <c r="NV16" s="50"/>
      <c r="NW16" s="50"/>
      <c r="NX16" s="50"/>
      <c r="NY16" s="50"/>
      <c r="NZ16" s="50"/>
      <c r="OA16" s="50"/>
      <c r="OB16" s="50"/>
      <c r="OC16" s="50"/>
      <c r="OD16" s="50"/>
      <c r="OE16" s="50"/>
      <c r="OF16" s="50"/>
      <c r="OG16" s="50"/>
      <c r="OH16" s="50"/>
      <c r="OI16" s="50"/>
      <c r="OJ16" s="50"/>
      <c r="OK16" s="50"/>
      <c r="OL16" s="50"/>
      <c r="OM16" s="50"/>
      <c r="ON16" s="50"/>
      <c r="OO16" s="50"/>
      <c r="OP16" s="50"/>
      <c r="OQ16" s="50"/>
      <c r="OR16" s="50"/>
      <c r="OS16" s="50"/>
      <c r="OT16" s="50"/>
      <c r="OU16" s="50"/>
      <c r="OV16" s="50"/>
      <c r="OW16" s="50"/>
      <c r="OX16" s="50"/>
      <c r="OY16" s="50"/>
      <c r="OZ16" s="50"/>
      <c r="PA16" s="50"/>
      <c r="PB16" s="50"/>
      <c r="PC16" s="50"/>
      <c r="PD16" s="50"/>
      <c r="PE16" s="50"/>
      <c r="PF16" s="50"/>
      <c r="PG16" s="50"/>
      <c r="PH16" s="50"/>
      <c r="PI16" s="50"/>
      <c r="PJ16" s="50"/>
      <c r="PK16" s="50"/>
      <c r="PL16" s="50"/>
      <c r="PM16" s="50"/>
      <c r="PN16" s="50"/>
      <c r="PO16" s="50"/>
      <c r="PP16" s="50"/>
      <c r="PQ16" s="50"/>
      <c r="PR16" s="50"/>
      <c r="PS16" s="50"/>
      <c r="PT16" s="50"/>
      <c r="PU16" s="50"/>
      <c r="PV16" s="50"/>
      <c r="PW16" s="50"/>
      <c r="PX16" s="50"/>
      <c r="PY16" s="50"/>
      <c r="PZ16" s="50"/>
      <c r="QA16" s="50"/>
      <c r="QB16" s="50"/>
      <c r="QC16" s="50"/>
      <c r="QD16" s="50"/>
      <c r="QE16" s="50"/>
      <c r="QF16" s="50"/>
      <c r="QG16" s="50"/>
      <c r="QH16" s="50"/>
      <c r="QI16" s="50"/>
      <c r="QJ16" s="50"/>
      <c r="QK16" s="50"/>
      <c r="QL16" s="50"/>
      <c r="QM16" s="50"/>
      <c r="QN16" s="50"/>
      <c r="QO16" s="50"/>
      <c r="QP16" s="50"/>
      <c r="QQ16" s="50"/>
      <c r="QR16" s="50"/>
      <c r="QS16" s="50"/>
      <c r="QT16" s="50"/>
      <c r="QU16" s="50"/>
      <c r="QV16" s="50"/>
      <c r="QW16" s="50"/>
      <c r="QX16" s="50"/>
      <c r="QY16" s="50"/>
      <c r="QZ16" s="50"/>
      <c r="RA16" s="50"/>
      <c r="RB16" s="50"/>
      <c r="RC16" s="50"/>
      <c r="RD16" s="50"/>
      <c r="RE16" s="50"/>
      <c r="RF16" s="50"/>
      <c r="RG16" s="50"/>
      <c r="RH16" s="50"/>
      <c r="RI16" s="50"/>
      <c r="RJ16" s="50"/>
      <c r="RK16" s="50"/>
      <c r="RL16" s="50"/>
      <c r="RM16" s="50"/>
      <c r="RN16" s="50"/>
      <c r="RO16" s="50"/>
      <c r="RP16" s="50"/>
      <c r="RQ16" s="50"/>
      <c r="RR16" s="50"/>
      <c r="RS16" s="50"/>
      <c r="RT16" s="50"/>
      <c r="RU16" s="50"/>
      <c r="RV16" s="50"/>
      <c r="RW16" s="50"/>
      <c r="RX16" s="50"/>
      <c r="RY16" s="50"/>
      <c r="RZ16" s="50"/>
      <c r="SA16" s="50"/>
      <c r="SB16" s="50"/>
      <c r="SC16" s="50"/>
      <c r="SD16" s="50"/>
      <c r="SE16" s="50"/>
      <c r="SF16" s="50"/>
      <c r="SG16" s="50"/>
      <c r="SH16" s="50"/>
      <c r="SI16" s="50"/>
      <c r="SJ16" s="50"/>
      <c r="SK16" s="50"/>
      <c r="SL16" s="50"/>
      <c r="SM16" s="50"/>
      <c r="SN16" s="50"/>
      <c r="SO16" s="50"/>
      <c r="SP16" s="50"/>
      <c r="SQ16" s="50"/>
      <c r="SR16" s="50"/>
      <c r="SS16" s="50"/>
      <c r="ST16" s="50"/>
      <c r="SU16" s="50"/>
      <c r="SV16" s="50"/>
      <c r="SW16" s="50"/>
      <c r="SX16" s="50"/>
      <c r="SY16" s="50"/>
      <c r="SZ16" s="50"/>
      <c r="TA16" s="50"/>
      <c r="TB16" s="50"/>
      <c r="TC16" s="50"/>
      <c r="TD16" s="50"/>
      <c r="TE16" s="50"/>
      <c r="TF16" s="50"/>
      <c r="TG16" s="50"/>
      <c r="TH16" s="50"/>
      <c r="TI16" s="50"/>
      <c r="TJ16" s="50"/>
      <c r="TK16" s="50"/>
      <c r="TL16" s="50"/>
      <c r="TM16" s="50"/>
      <c r="TN16" s="50"/>
      <c r="TO16" s="50"/>
      <c r="TP16" s="50"/>
      <c r="TQ16" s="50"/>
      <c r="TR16" s="50"/>
      <c r="TS16" s="50"/>
      <c r="TT16" s="50"/>
      <c r="TU16" s="50"/>
      <c r="TV16" s="50"/>
      <c r="TW16" s="50"/>
      <c r="TX16" s="50"/>
      <c r="TY16" s="50"/>
      <c r="TZ16" s="50"/>
      <c r="UA16" s="50"/>
      <c r="UB16" s="50"/>
      <c r="UC16" s="50"/>
      <c r="UD16" s="50"/>
      <c r="UE16" s="50"/>
      <c r="UF16" s="50"/>
      <c r="UG16" s="50"/>
      <c r="UH16" s="50"/>
      <c r="UI16" s="50"/>
      <c r="UJ16" s="50"/>
      <c r="UK16" s="50"/>
      <c r="UL16" s="50"/>
      <c r="UM16" s="50"/>
      <c r="UN16" s="50"/>
      <c r="UO16" s="50"/>
      <c r="UP16" s="50"/>
      <c r="UQ16" s="50"/>
      <c r="UR16" s="50"/>
      <c r="US16" s="50"/>
      <c r="UT16" s="50"/>
      <c r="UU16" s="50"/>
      <c r="UV16" s="50"/>
      <c r="UW16" s="50"/>
      <c r="UX16" s="50"/>
      <c r="UY16" s="50"/>
      <c r="UZ16" s="50"/>
      <c r="VA16" s="50"/>
      <c r="VB16" s="50"/>
      <c r="VC16" s="50"/>
      <c r="VD16" s="50"/>
      <c r="VE16" s="50"/>
      <c r="VF16" s="50"/>
      <c r="VG16" s="50"/>
      <c r="VH16" s="50"/>
      <c r="VI16" s="50"/>
      <c r="VJ16" s="50"/>
      <c r="VK16" s="50"/>
      <c r="VL16" s="50"/>
      <c r="VM16" s="50"/>
      <c r="VN16" s="50"/>
      <c r="VO16" s="50"/>
      <c r="VP16" s="50"/>
      <c r="VQ16" s="50"/>
      <c r="VR16" s="50"/>
      <c r="VS16" s="50"/>
      <c r="VT16" s="50"/>
      <c r="VU16" s="50"/>
      <c r="VV16" s="50"/>
      <c r="VW16" s="50"/>
      <c r="VX16" s="50"/>
      <c r="VY16" s="50"/>
      <c r="VZ16" s="50"/>
      <c r="WA16" s="50"/>
      <c r="WB16" s="50"/>
      <c r="WC16" s="50"/>
      <c r="WD16" s="50"/>
      <c r="WE16" s="50"/>
      <c r="WF16" s="50"/>
      <c r="WG16" s="50"/>
      <c r="WH16" s="50"/>
      <c r="WI16" s="50"/>
      <c r="WJ16" s="50"/>
      <c r="WK16" s="50"/>
      <c r="WL16" s="50"/>
      <c r="WM16" s="50"/>
      <c r="WN16" s="50"/>
      <c r="WO16" s="50"/>
      <c r="WP16" s="50"/>
      <c r="WQ16" s="50"/>
      <c r="WR16" s="50"/>
      <c r="WS16" s="50"/>
      <c r="WT16" s="50"/>
      <c r="WU16" s="50"/>
      <c r="WV16" s="50"/>
      <c r="WW16" s="50"/>
      <c r="WX16" s="50"/>
      <c r="WY16" s="50"/>
      <c r="WZ16" s="50"/>
      <c r="XA16" s="50"/>
      <c r="XB16" s="50"/>
      <c r="XC16" s="50"/>
      <c r="XD16" s="50"/>
      <c r="XE16" s="50"/>
      <c r="XF16" s="50"/>
      <c r="XG16" s="50"/>
      <c r="XH16" s="50"/>
      <c r="XI16" s="50"/>
      <c r="XJ16" s="50"/>
      <c r="XK16" s="50"/>
      <c r="XL16" s="50"/>
      <c r="XM16" s="50"/>
      <c r="XN16" s="50"/>
      <c r="XO16" s="50"/>
      <c r="XP16" s="50"/>
      <c r="XQ16" s="50"/>
      <c r="XR16" s="50"/>
      <c r="XS16" s="50"/>
      <c r="XT16" s="50"/>
      <c r="XU16" s="50"/>
      <c r="XV16" s="50"/>
      <c r="XW16" s="50"/>
      <c r="XX16" s="50"/>
      <c r="XY16" s="50"/>
      <c r="XZ16" s="50"/>
      <c r="YA16" s="50"/>
      <c r="YB16" s="50"/>
      <c r="YC16" s="50"/>
      <c r="YD16" s="50"/>
      <c r="YE16" s="50"/>
      <c r="YF16" s="50"/>
      <c r="YG16" s="50"/>
      <c r="YH16" s="50"/>
      <c r="YI16" s="50"/>
      <c r="YJ16" s="50"/>
      <c r="YK16" s="50"/>
      <c r="YL16" s="50"/>
      <c r="YM16" s="50"/>
      <c r="YN16" s="50"/>
      <c r="YO16" s="50"/>
      <c r="YP16" s="50"/>
      <c r="YQ16" s="50"/>
      <c r="YR16" s="50"/>
      <c r="YS16" s="50"/>
      <c r="YT16" s="50"/>
      <c r="YU16" s="50"/>
      <c r="YV16" s="50"/>
      <c r="YW16" s="50"/>
      <c r="YX16" s="50"/>
      <c r="YY16" s="50"/>
      <c r="YZ16" s="50"/>
      <c r="ZA16" s="50"/>
      <c r="ZB16" s="50"/>
      <c r="ZC16" s="50"/>
      <c r="ZD16" s="50"/>
      <c r="ZE16" s="50"/>
      <c r="ZF16" s="50"/>
      <c r="ZG16" s="50"/>
      <c r="ZH16" s="50"/>
      <c r="ZI16" s="50"/>
      <c r="ZJ16" s="50"/>
      <c r="ZK16" s="50"/>
      <c r="ZL16" s="50"/>
      <c r="ZM16" s="50"/>
      <c r="ZN16" s="50"/>
      <c r="ZO16" s="50"/>
      <c r="ZP16" s="50"/>
      <c r="ZQ16" s="50"/>
      <c r="ZR16" s="50"/>
      <c r="ZS16" s="50"/>
      <c r="ZT16" s="50"/>
      <c r="ZU16" s="50"/>
      <c r="ZV16" s="50"/>
      <c r="ZW16" s="50"/>
      <c r="ZX16" s="50"/>
      <c r="ZY16" s="50"/>
      <c r="ZZ16" s="50"/>
      <c r="AAA16" s="50"/>
      <c r="AAB16" s="50"/>
      <c r="AAC16" s="50"/>
      <c r="AAD16" s="50"/>
      <c r="AAE16" s="50"/>
      <c r="AAF16" s="50"/>
      <c r="AAG16" s="50"/>
      <c r="AAH16" s="50"/>
      <c r="AAI16" s="50"/>
      <c r="AAJ16" s="50"/>
      <c r="AAK16" s="50"/>
      <c r="AAL16" s="50"/>
      <c r="AAM16" s="50"/>
      <c r="AAN16" s="50"/>
      <c r="AAO16" s="50"/>
      <c r="AAP16" s="50"/>
      <c r="AAQ16" s="50"/>
      <c r="AAR16" s="50"/>
      <c r="AAS16" s="50"/>
      <c r="AAT16" s="50"/>
      <c r="AAU16" s="50"/>
      <c r="AAV16" s="50"/>
      <c r="AAW16" s="50"/>
      <c r="AAX16" s="50"/>
      <c r="AAY16" s="50"/>
      <c r="AAZ16" s="50"/>
      <c r="ABA16" s="50"/>
      <c r="ABB16" s="50"/>
      <c r="ABC16" s="50"/>
      <c r="ABD16" s="50"/>
      <c r="ABE16" s="50"/>
      <c r="ABF16" s="50"/>
      <c r="ABG16" s="50"/>
      <c r="ABH16" s="50"/>
      <c r="ABI16" s="50"/>
      <c r="ABJ16" s="50"/>
      <c r="ABK16" s="50"/>
      <c r="ABL16" s="50"/>
      <c r="ABM16" s="50"/>
      <c r="ABN16" s="50"/>
      <c r="ABO16" s="50"/>
      <c r="ABP16" s="50"/>
      <c r="ABQ16" s="50"/>
      <c r="ABR16" s="50"/>
      <c r="ABS16" s="50"/>
      <c r="ABT16" s="50"/>
      <c r="ABU16" s="50"/>
      <c r="ABV16" s="50"/>
      <c r="ABW16" s="50"/>
      <c r="ABX16" s="50"/>
      <c r="ABY16" s="50"/>
      <c r="ABZ16" s="50"/>
      <c r="ACA16" s="50"/>
      <c r="ACB16" s="50"/>
      <c r="ACC16" s="50"/>
      <c r="ACD16" s="50"/>
      <c r="ACE16" s="50"/>
      <c r="ACF16" s="50"/>
      <c r="ACG16" s="50"/>
      <c r="ACH16" s="50"/>
      <c r="ACI16" s="50"/>
      <c r="ACJ16" s="50"/>
      <c r="ACK16" s="50"/>
      <c r="ACL16" s="50"/>
      <c r="ACM16" s="50"/>
      <c r="ACN16" s="50"/>
      <c r="ACO16" s="50"/>
      <c r="ACP16" s="50"/>
      <c r="ACQ16" s="50"/>
      <c r="ACR16" s="50"/>
      <c r="ACS16" s="50"/>
      <c r="ACT16" s="50"/>
      <c r="ACU16" s="50"/>
      <c r="ACV16" s="50"/>
      <c r="ACW16" s="50"/>
      <c r="ACX16" s="50"/>
      <c r="ACY16" s="50"/>
      <c r="ACZ16" s="50"/>
      <c r="ADA16" s="50"/>
      <c r="ADB16" s="50"/>
      <c r="ADC16" s="50"/>
      <c r="ADD16" s="50"/>
      <c r="ADE16" s="50"/>
      <c r="ADF16" s="50"/>
      <c r="ADG16" s="50"/>
      <c r="ADH16" s="50"/>
      <c r="ADI16" s="50"/>
      <c r="ADJ16" s="50"/>
      <c r="ADK16" s="50"/>
      <c r="ADL16" s="50"/>
      <c r="ADM16" s="50"/>
      <c r="ADN16" s="50"/>
      <c r="ADO16" s="50"/>
      <c r="ADP16" s="50"/>
      <c r="ADQ16" s="50"/>
      <c r="ADR16" s="50"/>
      <c r="ADS16" s="50"/>
      <c r="ADT16" s="50"/>
      <c r="ADU16" s="50"/>
      <c r="ADV16" s="50"/>
      <c r="ADW16" s="50"/>
      <c r="ADX16" s="50"/>
      <c r="ADY16" s="50"/>
      <c r="ADZ16" s="50"/>
      <c r="AEA16" s="50"/>
      <c r="AEB16" s="50"/>
      <c r="AEC16" s="50"/>
      <c r="AED16" s="50"/>
      <c r="AEE16" s="50"/>
      <c r="AEF16" s="50"/>
      <c r="AEG16" s="50"/>
      <c r="AEH16" s="50"/>
      <c r="AEI16" s="50"/>
      <c r="AEJ16" s="50"/>
      <c r="AEK16" s="50"/>
      <c r="AEL16" s="50"/>
      <c r="AEM16" s="50"/>
      <c r="AEN16" s="50"/>
      <c r="AEO16" s="50"/>
      <c r="AEP16" s="50"/>
      <c r="AEQ16" s="50"/>
      <c r="AER16" s="50"/>
      <c r="AES16" s="50"/>
      <c r="AET16" s="50"/>
      <c r="AEU16" s="50"/>
      <c r="AEV16" s="50"/>
      <c r="AEW16" s="50"/>
      <c r="AEX16" s="50"/>
      <c r="AEY16" s="50"/>
      <c r="AEZ16" s="50"/>
      <c r="AFA16" s="50"/>
      <c r="AFB16" s="50"/>
      <c r="AFC16" s="50"/>
      <c r="AFD16" s="50"/>
      <c r="AFE16" s="50"/>
      <c r="AFF16" s="50"/>
      <c r="AFG16" s="50"/>
      <c r="AFH16" s="50"/>
      <c r="AFI16" s="50"/>
      <c r="AFJ16" s="50"/>
      <c r="AFK16" s="50"/>
      <c r="AFL16" s="50"/>
      <c r="AFM16" s="50"/>
      <c r="AFN16" s="50"/>
      <c r="AFO16" s="50"/>
      <c r="AFP16" s="50"/>
      <c r="AFQ16" s="50"/>
      <c r="AFR16" s="50"/>
      <c r="AFS16" s="50"/>
      <c r="AFT16" s="50"/>
      <c r="AFU16" s="50"/>
      <c r="AFV16" s="50"/>
      <c r="AFW16" s="50"/>
      <c r="AFX16" s="50"/>
      <c r="AFY16" s="50"/>
      <c r="AFZ16" s="50"/>
      <c r="AGA16" s="50"/>
      <c r="AGB16" s="50"/>
      <c r="AGC16" s="50"/>
      <c r="AGD16" s="50"/>
      <c r="AGE16" s="50"/>
      <c r="AGF16" s="50"/>
      <c r="AGG16" s="50"/>
      <c r="AGH16" s="50"/>
      <c r="AGI16" s="50"/>
      <c r="AGJ16" s="50"/>
      <c r="AGK16" s="50"/>
      <c r="AGL16" s="50"/>
      <c r="AGM16" s="50"/>
      <c r="AGN16" s="50"/>
      <c r="AGO16" s="50"/>
      <c r="AGP16" s="50"/>
      <c r="AGQ16" s="50"/>
      <c r="AGR16" s="50"/>
      <c r="AGS16" s="50"/>
      <c r="AGT16" s="50"/>
      <c r="AGU16" s="50"/>
      <c r="AGV16" s="50"/>
      <c r="AGW16" s="50"/>
      <c r="AGX16" s="50"/>
      <c r="AGY16" s="50"/>
      <c r="AGZ16" s="50"/>
      <c r="AHA16" s="50"/>
      <c r="AHB16" s="50"/>
      <c r="AHC16" s="50"/>
      <c r="AHD16" s="50"/>
      <c r="AHE16" s="50"/>
      <c r="AHF16" s="50"/>
      <c r="AHG16" s="50"/>
      <c r="AHH16" s="50"/>
      <c r="AHI16" s="50"/>
      <c r="AHJ16" s="50"/>
      <c r="AHK16" s="50"/>
      <c r="AHL16" s="50"/>
      <c r="AHM16" s="50"/>
      <c r="AHN16" s="50"/>
      <c r="AHO16" s="50"/>
      <c r="AHP16" s="50"/>
      <c r="AHQ16" s="50"/>
      <c r="AHR16" s="50"/>
      <c r="AHS16" s="50"/>
      <c r="AHT16" s="50"/>
      <c r="AHU16" s="50"/>
      <c r="AHV16" s="50"/>
      <c r="AHW16" s="50"/>
      <c r="AHX16" s="50"/>
      <c r="AHY16" s="50"/>
      <c r="AHZ16" s="50"/>
      <c r="AIA16" s="50"/>
      <c r="AIB16" s="50"/>
      <c r="AIC16" s="50"/>
      <c r="AID16" s="50"/>
      <c r="AIE16" s="50"/>
      <c r="AIF16" s="50"/>
      <c r="AIG16" s="50"/>
      <c r="AIH16" s="50"/>
      <c r="AII16" s="50"/>
      <c r="AIJ16" s="50"/>
      <c r="AIK16" s="50"/>
      <c r="AIL16" s="50"/>
      <c r="AIM16" s="50"/>
      <c r="AIN16" s="50"/>
      <c r="AIO16" s="50"/>
      <c r="AIP16" s="50"/>
      <c r="AIQ16" s="50"/>
      <c r="AIR16" s="50"/>
      <c r="AIS16" s="50"/>
      <c r="AIT16" s="50"/>
      <c r="AIU16" s="50"/>
      <c r="AIV16" s="50"/>
      <c r="AIW16" s="50"/>
      <c r="AIX16" s="50"/>
      <c r="AIY16" s="50"/>
      <c r="AIZ16" s="50"/>
      <c r="AJA16" s="50"/>
      <c r="AJB16" s="50"/>
      <c r="AJC16" s="50"/>
      <c r="AJD16" s="50"/>
      <c r="AJE16" s="50"/>
      <c r="AJF16" s="50"/>
      <c r="AJG16" s="50"/>
      <c r="AJH16" s="50"/>
      <c r="AJI16" s="50"/>
      <c r="AJJ16" s="50"/>
      <c r="AJK16" s="50"/>
      <c r="AJL16" s="50"/>
      <c r="AJM16" s="50"/>
      <c r="AJN16" s="50"/>
      <c r="AJO16" s="50"/>
      <c r="AJP16" s="50"/>
      <c r="AJQ16" s="50"/>
      <c r="AJR16" s="50"/>
      <c r="AJS16" s="50"/>
      <c r="AJT16" s="50"/>
      <c r="AJU16" s="50"/>
      <c r="AJV16" s="50"/>
      <c r="AJW16" s="50"/>
      <c r="AJX16" s="50"/>
      <c r="AJY16" s="50"/>
      <c r="AJZ16" s="50"/>
      <c r="AKA16" s="50"/>
      <c r="AKB16" s="50"/>
      <c r="AKC16" s="50"/>
      <c r="AKD16" s="50"/>
      <c r="AKE16" s="50"/>
      <c r="AKF16" s="50"/>
      <c r="AKG16" s="50"/>
      <c r="AKH16" s="50"/>
      <c r="AKI16" s="50"/>
      <c r="AKJ16" s="50"/>
      <c r="AKK16" s="50"/>
      <c r="AKL16" s="50"/>
      <c r="AKM16" s="50"/>
      <c r="AKN16" s="50"/>
      <c r="AKO16" s="50"/>
      <c r="AKP16" s="50"/>
      <c r="AKQ16" s="50"/>
      <c r="AKR16" s="50"/>
      <c r="AKS16" s="50"/>
      <c r="AKT16" s="50"/>
      <c r="AKU16" s="50"/>
      <c r="AKV16" s="50"/>
      <c r="AKW16" s="50"/>
      <c r="AKX16" s="50"/>
      <c r="AKY16" s="50"/>
      <c r="AKZ16" s="50"/>
      <c r="ALA16" s="50"/>
      <c r="ALB16" s="50"/>
      <c r="ALC16" s="50"/>
      <c r="ALD16" s="50"/>
      <c r="ALE16" s="50"/>
      <c r="ALF16" s="50"/>
      <c r="ALG16" s="50"/>
      <c r="ALH16" s="50"/>
      <c r="ALI16" s="50"/>
      <c r="ALJ16" s="50"/>
      <c r="ALK16" s="50"/>
      <c r="ALL16" s="50"/>
      <c r="ALM16" s="50"/>
      <c r="ALN16" s="50"/>
      <c r="ALO16" s="50"/>
      <c r="ALP16" s="50"/>
      <c r="ALQ16" s="50"/>
      <c r="ALR16" s="50"/>
      <c r="ALS16" s="50"/>
      <c r="ALT16" s="50"/>
      <c r="ALU16" s="50"/>
      <c r="ALV16" s="50"/>
      <c r="ALW16" s="50"/>
      <c r="ALX16" s="50"/>
      <c r="ALY16" s="50"/>
      <c r="ALZ16" s="50"/>
      <c r="AMA16" s="50"/>
      <c r="AMB16" s="50"/>
      <c r="AMC16" s="50"/>
      <c r="AMD16" s="50"/>
      <c r="AME16" s="50"/>
      <c r="AMF16" s="50"/>
      <c r="AMG16" s="50"/>
      <c r="AMH16" s="50"/>
      <c r="AMI16" s="50"/>
      <c r="AMJ16" s="50"/>
      <c r="AMK16" s="50"/>
    </row>
    <row r="17" spans="1:1025" x14ac:dyDescent="0.3">
      <c r="A17" s="104" t="s">
        <v>349</v>
      </c>
      <c r="B17" s="41">
        <v>123.57</v>
      </c>
      <c r="C17" s="41">
        <v>221.37</v>
      </c>
      <c r="D17" s="41">
        <v>150.54</v>
      </c>
      <c r="E17" s="41">
        <v>495.48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  <c r="LC17" s="50"/>
      <c r="LD17" s="50"/>
      <c r="LE17" s="50"/>
      <c r="LF17" s="50"/>
      <c r="LG17" s="50"/>
      <c r="LH17" s="50"/>
      <c r="LI17" s="50"/>
      <c r="LJ17" s="50"/>
      <c r="LK17" s="50"/>
      <c r="LL17" s="50"/>
      <c r="LM17" s="50"/>
      <c r="LN17" s="50"/>
      <c r="LO17" s="50"/>
      <c r="LP17" s="50"/>
      <c r="LQ17" s="50"/>
      <c r="LR17" s="50"/>
      <c r="LS17" s="50"/>
      <c r="LT17" s="50"/>
      <c r="LU17" s="50"/>
      <c r="LV17" s="50"/>
      <c r="LW17" s="50"/>
      <c r="LX17" s="50"/>
      <c r="LY17" s="50"/>
      <c r="LZ17" s="50"/>
      <c r="MA17" s="50"/>
      <c r="MB17" s="50"/>
      <c r="MC17" s="50"/>
      <c r="MD17" s="50"/>
      <c r="ME17" s="50"/>
      <c r="MF17" s="50"/>
      <c r="MG17" s="50"/>
      <c r="MH17" s="50"/>
      <c r="MI17" s="50"/>
      <c r="MJ17" s="50"/>
      <c r="MK17" s="50"/>
      <c r="ML17" s="50"/>
      <c r="MM17" s="50"/>
      <c r="MN17" s="50"/>
      <c r="MO17" s="50"/>
      <c r="MP17" s="50"/>
      <c r="MQ17" s="50"/>
      <c r="MR17" s="50"/>
      <c r="MS17" s="50"/>
      <c r="MT17" s="50"/>
      <c r="MU17" s="50"/>
      <c r="MV17" s="50"/>
      <c r="MW17" s="50"/>
      <c r="MX17" s="50"/>
      <c r="MY17" s="50"/>
      <c r="MZ17" s="50"/>
      <c r="NA17" s="50"/>
      <c r="NB17" s="50"/>
      <c r="NC17" s="50"/>
      <c r="ND17" s="50"/>
      <c r="NE17" s="50"/>
      <c r="NF17" s="50"/>
      <c r="NG17" s="50"/>
      <c r="NH17" s="50"/>
      <c r="NI17" s="50"/>
      <c r="NJ17" s="50"/>
      <c r="NK17" s="50"/>
      <c r="NL17" s="50"/>
      <c r="NM17" s="50"/>
      <c r="NN17" s="50"/>
      <c r="NO17" s="50"/>
      <c r="NP17" s="50"/>
      <c r="NQ17" s="50"/>
      <c r="NR17" s="50"/>
      <c r="NS17" s="50"/>
      <c r="NT17" s="50"/>
      <c r="NU17" s="50"/>
      <c r="NV17" s="50"/>
      <c r="NW17" s="50"/>
      <c r="NX17" s="50"/>
      <c r="NY17" s="50"/>
      <c r="NZ17" s="50"/>
      <c r="OA17" s="50"/>
      <c r="OB17" s="50"/>
      <c r="OC17" s="50"/>
      <c r="OD17" s="50"/>
      <c r="OE17" s="50"/>
      <c r="OF17" s="50"/>
      <c r="OG17" s="50"/>
      <c r="OH17" s="50"/>
      <c r="OI17" s="50"/>
      <c r="OJ17" s="50"/>
      <c r="OK17" s="50"/>
      <c r="OL17" s="50"/>
      <c r="OM17" s="50"/>
      <c r="ON17" s="50"/>
      <c r="OO17" s="50"/>
      <c r="OP17" s="50"/>
      <c r="OQ17" s="50"/>
      <c r="OR17" s="50"/>
      <c r="OS17" s="50"/>
      <c r="OT17" s="50"/>
      <c r="OU17" s="50"/>
      <c r="OV17" s="50"/>
      <c r="OW17" s="50"/>
      <c r="OX17" s="50"/>
      <c r="OY17" s="50"/>
      <c r="OZ17" s="50"/>
      <c r="PA17" s="50"/>
      <c r="PB17" s="50"/>
      <c r="PC17" s="50"/>
      <c r="PD17" s="50"/>
      <c r="PE17" s="50"/>
      <c r="PF17" s="50"/>
      <c r="PG17" s="50"/>
      <c r="PH17" s="50"/>
      <c r="PI17" s="50"/>
      <c r="PJ17" s="50"/>
      <c r="PK17" s="50"/>
      <c r="PL17" s="50"/>
      <c r="PM17" s="50"/>
      <c r="PN17" s="50"/>
      <c r="PO17" s="50"/>
      <c r="PP17" s="50"/>
      <c r="PQ17" s="50"/>
      <c r="PR17" s="50"/>
      <c r="PS17" s="50"/>
      <c r="PT17" s="50"/>
      <c r="PU17" s="50"/>
      <c r="PV17" s="50"/>
      <c r="PW17" s="50"/>
      <c r="PX17" s="50"/>
      <c r="PY17" s="50"/>
      <c r="PZ17" s="50"/>
      <c r="QA17" s="50"/>
      <c r="QB17" s="50"/>
      <c r="QC17" s="50"/>
      <c r="QD17" s="50"/>
      <c r="QE17" s="50"/>
      <c r="QF17" s="50"/>
      <c r="QG17" s="50"/>
      <c r="QH17" s="50"/>
      <c r="QI17" s="50"/>
      <c r="QJ17" s="50"/>
      <c r="QK17" s="50"/>
      <c r="QL17" s="50"/>
      <c r="QM17" s="50"/>
      <c r="QN17" s="50"/>
      <c r="QO17" s="50"/>
      <c r="QP17" s="50"/>
      <c r="QQ17" s="50"/>
      <c r="QR17" s="50"/>
      <c r="QS17" s="50"/>
      <c r="QT17" s="50"/>
      <c r="QU17" s="50"/>
      <c r="QV17" s="50"/>
      <c r="QW17" s="50"/>
      <c r="QX17" s="50"/>
      <c r="QY17" s="50"/>
      <c r="QZ17" s="50"/>
      <c r="RA17" s="50"/>
      <c r="RB17" s="50"/>
      <c r="RC17" s="50"/>
      <c r="RD17" s="50"/>
      <c r="RE17" s="50"/>
      <c r="RF17" s="50"/>
      <c r="RG17" s="50"/>
      <c r="RH17" s="50"/>
      <c r="RI17" s="50"/>
      <c r="RJ17" s="50"/>
      <c r="RK17" s="50"/>
      <c r="RL17" s="50"/>
      <c r="RM17" s="50"/>
      <c r="RN17" s="50"/>
      <c r="RO17" s="50"/>
      <c r="RP17" s="50"/>
      <c r="RQ17" s="50"/>
      <c r="RR17" s="50"/>
      <c r="RS17" s="50"/>
      <c r="RT17" s="50"/>
      <c r="RU17" s="50"/>
      <c r="RV17" s="50"/>
      <c r="RW17" s="50"/>
      <c r="RX17" s="50"/>
      <c r="RY17" s="50"/>
      <c r="RZ17" s="50"/>
      <c r="SA17" s="50"/>
      <c r="SB17" s="50"/>
      <c r="SC17" s="50"/>
      <c r="SD17" s="50"/>
      <c r="SE17" s="50"/>
      <c r="SF17" s="50"/>
      <c r="SG17" s="50"/>
      <c r="SH17" s="50"/>
      <c r="SI17" s="50"/>
      <c r="SJ17" s="50"/>
      <c r="SK17" s="50"/>
      <c r="SL17" s="50"/>
      <c r="SM17" s="50"/>
      <c r="SN17" s="50"/>
      <c r="SO17" s="50"/>
      <c r="SP17" s="50"/>
      <c r="SQ17" s="50"/>
      <c r="SR17" s="50"/>
      <c r="SS17" s="50"/>
      <c r="ST17" s="50"/>
      <c r="SU17" s="50"/>
      <c r="SV17" s="50"/>
      <c r="SW17" s="50"/>
      <c r="SX17" s="50"/>
      <c r="SY17" s="50"/>
      <c r="SZ17" s="50"/>
      <c r="TA17" s="50"/>
      <c r="TB17" s="50"/>
      <c r="TC17" s="50"/>
      <c r="TD17" s="50"/>
      <c r="TE17" s="50"/>
      <c r="TF17" s="50"/>
      <c r="TG17" s="50"/>
      <c r="TH17" s="50"/>
      <c r="TI17" s="50"/>
      <c r="TJ17" s="50"/>
      <c r="TK17" s="50"/>
      <c r="TL17" s="50"/>
      <c r="TM17" s="50"/>
      <c r="TN17" s="50"/>
      <c r="TO17" s="50"/>
      <c r="TP17" s="50"/>
      <c r="TQ17" s="50"/>
      <c r="TR17" s="50"/>
      <c r="TS17" s="50"/>
      <c r="TT17" s="50"/>
      <c r="TU17" s="50"/>
      <c r="TV17" s="50"/>
      <c r="TW17" s="50"/>
      <c r="TX17" s="50"/>
      <c r="TY17" s="50"/>
      <c r="TZ17" s="50"/>
      <c r="UA17" s="50"/>
      <c r="UB17" s="50"/>
      <c r="UC17" s="50"/>
      <c r="UD17" s="50"/>
      <c r="UE17" s="50"/>
      <c r="UF17" s="50"/>
      <c r="UG17" s="50"/>
      <c r="UH17" s="50"/>
      <c r="UI17" s="50"/>
      <c r="UJ17" s="50"/>
      <c r="UK17" s="50"/>
      <c r="UL17" s="50"/>
      <c r="UM17" s="50"/>
      <c r="UN17" s="50"/>
      <c r="UO17" s="50"/>
      <c r="UP17" s="50"/>
      <c r="UQ17" s="50"/>
      <c r="UR17" s="50"/>
      <c r="US17" s="50"/>
      <c r="UT17" s="50"/>
      <c r="UU17" s="50"/>
      <c r="UV17" s="50"/>
      <c r="UW17" s="50"/>
      <c r="UX17" s="50"/>
      <c r="UY17" s="50"/>
      <c r="UZ17" s="50"/>
      <c r="VA17" s="50"/>
      <c r="VB17" s="50"/>
      <c r="VC17" s="50"/>
      <c r="VD17" s="50"/>
      <c r="VE17" s="50"/>
      <c r="VF17" s="50"/>
      <c r="VG17" s="50"/>
      <c r="VH17" s="50"/>
      <c r="VI17" s="50"/>
      <c r="VJ17" s="50"/>
      <c r="VK17" s="50"/>
      <c r="VL17" s="50"/>
      <c r="VM17" s="50"/>
      <c r="VN17" s="50"/>
      <c r="VO17" s="50"/>
      <c r="VP17" s="50"/>
      <c r="VQ17" s="50"/>
      <c r="VR17" s="50"/>
      <c r="VS17" s="50"/>
      <c r="VT17" s="50"/>
      <c r="VU17" s="50"/>
      <c r="VV17" s="50"/>
      <c r="VW17" s="50"/>
      <c r="VX17" s="50"/>
      <c r="VY17" s="50"/>
      <c r="VZ17" s="50"/>
      <c r="WA17" s="50"/>
      <c r="WB17" s="50"/>
      <c r="WC17" s="50"/>
      <c r="WD17" s="50"/>
      <c r="WE17" s="50"/>
      <c r="WF17" s="50"/>
      <c r="WG17" s="50"/>
      <c r="WH17" s="50"/>
      <c r="WI17" s="50"/>
      <c r="WJ17" s="50"/>
      <c r="WK17" s="50"/>
      <c r="WL17" s="50"/>
      <c r="WM17" s="50"/>
      <c r="WN17" s="50"/>
      <c r="WO17" s="50"/>
      <c r="WP17" s="50"/>
      <c r="WQ17" s="50"/>
      <c r="WR17" s="50"/>
      <c r="WS17" s="50"/>
      <c r="WT17" s="50"/>
      <c r="WU17" s="50"/>
      <c r="WV17" s="50"/>
      <c r="WW17" s="50"/>
      <c r="WX17" s="50"/>
      <c r="WY17" s="50"/>
      <c r="WZ17" s="50"/>
      <c r="XA17" s="50"/>
      <c r="XB17" s="50"/>
      <c r="XC17" s="50"/>
      <c r="XD17" s="50"/>
      <c r="XE17" s="50"/>
      <c r="XF17" s="50"/>
      <c r="XG17" s="50"/>
      <c r="XH17" s="50"/>
      <c r="XI17" s="50"/>
      <c r="XJ17" s="50"/>
      <c r="XK17" s="50"/>
      <c r="XL17" s="50"/>
      <c r="XM17" s="50"/>
      <c r="XN17" s="50"/>
      <c r="XO17" s="50"/>
      <c r="XP17" s="50"/>
      <c r="XQ17" s="50"/>
      <c r="XR17" s="50"/>
      <c r="XS17" s="50"/>
      <c r="XT17" s="50"/>
      <c r="XU17" s="50"/>
      <c r="XV17" s="50"/>
      <c r="XW17" s="50"/>
      <c r="XX17" s="50"/>
      <c r="XY17" s="50"/>
      <c r="XZ17" s="50"/>
      <c r="YA17" s="50"/>
      <c r="YB17" s="50"/>
      <c r="YC17" s="50"/>
      <c r="YD17" s="50"/>
      <c r="YE17" s="50"/>
      <c r="YF17" s="50"/>
      <c r="YG17" s="50"/>
      <c r="YH17" s="50"/>
      <c r="YI17" s="50"/>
      <c r="YJ17" s="50"/>
      <c r="YK17" s="50"/>
      <c r="YL17" s="50"/>
      <c r="YM17" s="50"/>
      <c r="YN17" s="50"/>
      <c r="YO17" s="50"/>
      <c r="YP17" s="50"/>
      <c r="YQ17" s="50"/>
      <c r="YR17" s="50"/>
      <c r="YS17" s="50"/>
      <c r="YT17" s="50"/>
      <c r="YU17" s="50"/>
      <c r="YV17" s="50"/>
      <c r="YW17" s="50"/>
      <c r="YX17" s="50"/>
      <c r="YY17" s="50"/>
      <c r="YZ17" s="50"/>
      <c r="ZA17" s="50"/>
      <c r="ZB17" s="50"/>
      <c r="ZC17" s="50"/>
      <c r="ZD17" s="50"/>
      <c r="ZE17" s="50"/>
      <c r="ZF17" s="50"/>
      <c r="ZG17" s="50"/>
      <c r="ZH17" s="50"/>
      <c r="ZI17" s="50"/>
      <c r="ZJ17" s="50"/>
      <c r="ZK17" s="50"/>
      <c r="ZL17" s="50"/>
      <c r="ZM17" s="50"/>
      <c r="ZN17" s="50"/>
      <c r="ZO17" s="50"/>
      <c r="ZP17" s="50"/>
      <c r="ZQ17" s="50"/>
      <c r="ZR17" s="50"/>
      <c r="ZS17" s="50"/>
      <c r="ZT17" s="50"/>
      <c r="ZU17" s="50"/>
      <c r="ZV17" s="50"/>
      <c r="ZW17" s="50"/>
      <c r="ZX17" s="50"/>
      <c r="ZY17" s="50"/>
      <c r="ZZ17" s="50"/>
      <c r="AAA17" s="50"/>
      <c r="AAB17" s="50"/>
      <c r="AAC17" s="50"/>
      <c r="AAD17" s="50"/>
      <c r="AAE17" s="50"/>
      <c r="AAF17" s="50"/>
      <c r="AAG17" s="50"/>
      <c r="AAH17" s="50"/>
      <c r="AAI17" s="50"/>
      <c r="AAJ17" s="50"/>
      <c r="AAK17" s="50"/>
      <c r="AAL17" s="50"/>
      <c r="AAM17" s="50"/>
      <c r="AAN17" s="50"/>
      <c r="AAO17" s="50"/>
      <c r="AAP17" s="50"/>
      <c r="AAQ17" s="50"/>
      <c r="AAR17" s="50"/>
      <c r="AAS17" s="50"/>
      <c r="AAT17" s="50"/>
      <c r="AAU17" s="50"/>
      <c r="AAV17" s="50"/>
      <c r="AAW17" s="50"/>
      <c r="AAX17" s="50"/>
      <c r="AAY17" s="50"/>
      <c r="AAZ17" s="50"/>
      <c r="ABA17" s="50"/>
      <c r="ABB17" s="50"/>
      <c r="ABC17" s="50"/>
      <c r="ABD17" s="50"/>
      <c r="ABE17" s="50"/>
      <c r="ABF17" s="50"/>
      <c r="ABG17" s="50"/>
      <c r="ABH17" s="50"/>
      <c r="ABI17" s="50"/>
      <c r="ABJ17" s="50"/>
      <c r="ABK17" s="50"/>
      <c r="ABL17" s="50"/>
      <c r="ABM17" s="50"/>
      <c r="ABN17" s="50"/>
      <c r="ABO17" s="50"/>
      <c r="ABP17" s="50"/>
      <c r="ABQ17" s="50"/>
      <c r="ABR17" s="50"/>
      <c r="ABS17" s="50"/>
      <c r="ABT17" s="50"/>
      <c r="ABU17" s="50"/>
      <c r="ABV17" s="50"/>
      <c r="ABW17" s="50"/>
      <c r="ABX17" s="50"/>
      <c r="ABY17" s="50"/>
      <c r="ABZ17" s="50"/>
      <c r="ACA17" s="50"/>
      <c r="ACB17" s="50"/>
      <c r="ACC17" s="50"/>
      <c r="ACD17" s="50"/>
      <c r="ACE17" s="50"/>
      <c r="ACF17" s="50"/>
      <c r="ACG17" s="50"/>
      <c r="ACH17" s="50"/>
      <c r="ACI17" s="50"/>
      <c r="ACJ17" s="50"/>
      <c r="ACK17" s="50"/>
      <c r="ACL17" s="50"/>
      <c r="ACM17" s="50"/>
      <c r="ACN17" s="50"/>
      <c r="ACO17" s="50"/>
      <c r="ACP17" s="50"/>
      <c r="ACQ17" s="50"/>
      <c r="ACR17" s="50"/>
      <c r="ACS17" s="50"/>
      <c r="ACT17" s="50"/>
      <c r="ACU17" s="50"/>
      <c r="ACV17" s="50"/>
      <c r="ACW17" s="50"/>
      <c r="ACX17" s="50"/>
      <c r="ACY17" s="50"/>
      <c r="ACZ17" s="50"/>
      <c r="ADA17" s="50"/>
      <c r="ADB17" s="50"/>
      <c r="ADC17" s="50"/>
      <c r="ADD17" s="50"/>
      <c r="ADE17" s="50"/>
      <c r="ADF17" s="50"/>
      <c r="ADG17" s="50"/>
      <c r="ADH17" s="50"/>
      <c r="ADI17" s="50"/>
      <c r="ADJ17" s="50"/>
      <c r="ADK17" s="50"/>
      <c r="ADL17" s="50"/>
      <c r="ADM17" s="50"/>
      <c r="ADN17" s="50"/>
      <c r="ADO17" s="50"/>
      <c r="ADP17" s="50"/>
      <c r="ADQ17" s="50"/>
      <c r="ADR17" s="50"/>
      <c r="ADS17" s="50"/>
      <c r="ADT17" s="50"/>
      <c r="ADU17" s="50"/>
      <c r="ADV17" s="50"/>
      <c r="ADW17" s="50"/>
      <c r="ADX17" s="50"/>
      <c r="ADY17" s="50"/>
      <c r="ADZ17" s="50"/>
      <c r="AEA17" s="50"/>
      <c r="AEB17" s="50"/>
      <c r="AEC17" s="50"/>
      <c r="AED17" s="50"/>
      <c r="AEE17" s="50"/>
      <c r="AEF17" s="50"/>
      <c r="AEG17" s="50"/>
      <c r="AEH17" s="50"/>
      <c r="AEI17" s="50"/>
      <c r="AEJ17" s="50"/>
      <c r="AEK17" s="50"/>
      <c r="AEL17" s="50"/>
      <c r="AEM17" s="50"/>
      <c r="AEN17" s="50"/>
      <c r="AEO17" s="50"/>
      <c r="AEP17" s="50"/>
      <c r="AEQ17" s="50"/>
      <c r="AER17" s="50"/>
      <c r="AES17" s="50"/>
      <c r="AET17" s="50"/>
      <c r="AEU17" s="50"/>
      <c r="AEV17" s="50"/>
      <c r="AEW17" s="50"/>
      <c r="AEX17" s="50"/>
      <c r="AEY17" s="50"/>
      <c r="AEZ17" s="50"/>
      <c r="AFA17" s="50"/>
      <c r="AFB17" s="50"/>
      <c r="AFC17" s="50"/>
      <c r="AFD17" s="50"/>
      <c r="AFE17" s="50"/>
      <c r="AFF17" s="50"/>
      <c r="AFG17" s="50"/>
      <c r="AFH17" s="50"/>
      <c r="AFI17" s="50"/>
      <c r="AFJ17" s="50"/>
      <c r="AFK17" s="50"/>
      <c r="AFL17" s="50"/>
      <c r="AFM17" s="50"/>
      <c r="AFN17" s="50"/>
      <c r="AFO17" s="50"/>
      <c r="AFP17" s="50"/>
      <c r="AFQ17" s="50"/>
      <c r="AFR17" s="50"/>
      <c r="AFS17" s="50"/>
      <c r="AFT17" s="50"/>
      <c r="AFU17" s="50"/>
      <c r="AFV17" s="50"/>
      <c r="AFW17" s="50"/>
      <c r="AFX17" s="50"/>
      <c r="AFY17" s="50"/>
      <c r="AFZ17" s="50"/>
      <c r="AGA17" s="50"/>
      <c r="AGB17" s="50"/>
      <c r="AGC17" s="50"/>
      <c r="AGD17" s="50"/>
      <c r="AGE17" s="50"/>
      <c r="AGF17" s="50"/>
      <c r="AGG17" s="50"/>
      <c r="AGH17" s="50"/>
      <c r="AGI17" s="50"/>
      <c r="AGJ17" s="50"/>
      <c r="AGK17" s="50"/>
      <c r="AGL17" s="50"/>
      <c r="AGM17" s="50"/>
      <c r="AGN17" s="50"/>
      <c r="AGO17" s="50"/>
      <c r="AGP17" s="50"/>
      <c r="AGQ17" s="50"/>
      <c r="AGR17" s="50"/>
      <c r="AGS17" s="50"/>
      <c r="AGT17" s="50"/>
      <c r="AGU17" s="50"/>
      <c r="AGV17" s="50"/>
      <c r="AGW17" s="50"/>
      <c r="AGX17" s="50"/>
      <c r="AGY17" s="50"/>
      <c r="AGZ17" s="50"/>
      <c r="AHA17" s="50"/>
      <c r="AHB17" s="50"/>
      <c r="AHC17" s="50"/>
      <c r="AHD17" s="50"/>
      <c r="AHE17" s="50"/>
      <c r="AHF17" s="50"/>
      <c r="AHG17" s="50"/>
      <c r="AHH17" s="50"/>
      <c r="AHI17" s="50"/>
      <c r="AHJ17" s="50"/>
      <c r="AHK17" s="50"/>
      <c r="AHL17" s="50"/>
      <c r="AHM17" s="50"/>
      <c r="AHN17" s="50"/>
      <c r="AHO17" s="50"/>
      <c r="AHP17" s="50"/>
      <c r="AHQ17" s="50"/>
      <c r="AHR17" s="50"/>
      <c r="AHS17" s="50"/>
      <c r="AHT17" s="50"/>
      <c r="AHU17" s="50"/>
      <c r="AHV17" s="50"/>
      <c r="AHW17" s="50"/>
      <c r="AHX17" s="50"/>
      <c r="AHY17" s="50"/>
      <c r="AHZ17" s="50"/>
      <c r="AIA17" s="50"/>
      <c r="AIB17" s="50"/>
      <c r="AIC17" s="50"/>
      <c r="AID17" s="50"/>
      <c r="AIE17" s="50"/>
      <c r="AIF17" s="50"/>
      <c r="AIG17" s="50"/>
      <c r="AIH17" s="50"/>
      <c r="AII17" s="50"/>
      <c r="AIJ17" s="50"/>
      <c r="AIK17" s="50"/>
      <c r="AIL17" s="50"/>
      <c r="AIM17" s="50"/>
      <c r="AIN17" s="50"/>
      <c r="AIO17" s="50"/>
      <c r="AIP17" s="50"/>
      <c r="AIQ17" s="50"/>
      <c r="AIR17" s="50"/>
      <c r="AIS17" s="50"/>
      <c r="AIT17" s="50"/>
      <c r="AIU17" s="50"/>
      <c r="AIV17" s="50"/>
      <c r="AIW17" s="50"/>
      <c r="AIX17" s="50"/>
      <c r="AIY17" s="50"/>
      <c r="AIZ17" s="50"/>
      <c r="AJA17" s="50"/>
      <c r="AJB17" s="50"/>
      <c r="AJC17" s="50"/>
      <c r="AJD17" s="50"/>
      <c r="AJE17" s="50"/>
      <c r="AJF17" s="50"/>
      <c r="AJG17" s="50"/>
      <c r="AJH17" s="50"/>
      <c r="AJI17" s="50"/>
      <c r="AJJ17" s="50"/>
      <c r="AJK17" s="50"/>
      <c r="AJL17" s="50"/>
      <c r="AJM17" s="50"/>
      <c r="AJN17" s="50"/>
      <c r="AJO17" s="50"/>
      <c r="AJP17" s="50"/>
      <c r="AJQ17" s="50"/>
      <c r="AJR17" s="50"/>
      <c r="AJS17" s="50"/>
      <c r="AJT17" s="50"/>
      <c r="AJU17" s="50"/>
      <c r="AJV17" s="50"/>
      <c r="AJW17" s="50"/>
      <c r="AJX17" s="50"/>
      <c r="AJY17" s="50"/>
      <c r="AJZ17" s="50"/>
      <c r="AKA17" s="50"/>
      <c r="AKB17" s="50"/>
      <c r="AKC17" s="50"/>
      <c r="AKD17" s="50"/>
      <c r="AKE17" s="50"/>
      <c r="AKF17" s="50"/>
      <c r="AKG17" s="50"/>
      <c r="AKH17" s="50"/>
      <c r="AKI17" s="50"/>
      <c r="AKJ17" s="50"/>
      <c r="AKK17" s="50"/>
      <c r="AKL17" s="50"/>
      <c r="AKM17" s="50"/>
      <c r="AKN17" s="50"/>
      <c r="AKO17" s="50"/>
      <c r="AKP17" s="50"/>
      <c r="AKQ17" s="50"/>
      <c r="AKR17" s="50"/>
      <c r="AKS17" s="50"/>
      <c r="AKT17" s="50"/>
      <c r="AKU17" s="50"/>
      <c r="AKV17" s="50"/>
      <c r="AKW17" s="50"/>
      <c r="AKX17" s="50"/>
      <c r="AKY17" s="50"/>
      <c r="AKZ17" s="50"/>
      <c r="ALA17" s="50"/>
      <c r="ALB17" s="50"/>
      <c r="ALC17" s="50"/>
      <c r="ALD17" s="50"/>
      <c r="ALE17" s="50"/>
      <c r="ALF17" s="50"/>
      <c r="ALG17" s="50"/>
      <c r="ALH17" s="50"/>
      <c r="ALI17" s="50"/>
      <c r="ALJ17" s="50"/>
      <c r="ALK17" s="50"/>
      <c r="ALL17" s="50"/>
      <c r="ALM17" s="50"/>
      <c r="ALN17" s="50"/>
      <c r="ALO17" s="50"/>
      <c r="ALP17" s="50"/>
      <c r="ALQ17" s="50"/>
      <c r="ALR17" s="50"/>
      <c r="ALS17" s="50"/>
      <c r="ALT17" s="50"/>
      <c r="ALU17" s="50"/>
      <c r="ALV17" s="50"/>
      <c r="ALW17" s="50"/>
      <c r="ALX17" s="50"/>
      <c r="ALY17" s="50"/>
      <c r="ALZ17" s="50"/>
      <c r="AMA17" s="50"/>
      <c r="AMB17" s="50"/>
      <c r="AMC17" s="50"/>
      <c r="AMD17" s="50"/>
      <c r="AME17" s="50"/>
      <c r="AMF17" s="50"/>
      <c r="AMG17" s="50"/>
      <c r="AMH17" s="50"/>
      <c r="AMI17" s="50"/>
      <c r="AMJ17" s="50"/>
      <c r="AMK17" s="50"/>
    </row>
    <row r="18" spans="1:1025" x14ac:dyDescent="0.3">
      <c r="A18" s="104" t="s">
        <v>350</v>
      </c>
      <c r="B18" s="41">
        <v>228.12</v>
      </c>
      <c r="C18" s="41">
        <v>266.37</v>
      </c>
      <c r="D18" s="41">
        <v>93.52</v>
      </c>
      <c r="E18" s="41">
        <v>588.01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  <c r="IV18" s="50"/>
      <c r="IW18" s="50"/>
      <c r="IX18" s="50"/>
      <c r="IY18" s="50"/>
      <c r="IZ18" s="50"/>
      <c r="JA18" s="50"/>
      <c r="JB18" s="50"/>
      <c r="JC18" s="50"/>
      <c r="JD18" s="50"/>
      <c r="JE18" s="50"/>
      <c r="JF18" s="50"/>
      <c r="JG18" s="50"/>
      <c r="JH18" s="50"/>
      <c r="JI18" s="50"/>
      <c r="JJ18" s="50"/>
      <c r="JK18" s="50"/>
      <c r="JL18" s="50"/>
      <c r="JM18" s="50"/>
      <c r="JN18" s="50"/>
      <c r="JO18" s="50"/>
      <c r="JP18" s="50"/>
      <c r="JQ18" s="50"/>
      <c r="JR18" s="50"/>
      <c r="JS18" s="50"/>
      <c r="JT18" s="50"/>
      <c r="JU18" s="50"/>
      <c r="JV18" s="50"/>
      <c r="JW18" s="50"/>
      <c r="JX18" s="50"/>
      <c r="JY18" s="50"/>
      <c r="JZ18" s="50"/>
      <c r="KA18" s="50"/>
      <c r="KB18" s="50"/>
      <c r="KC18" s="50"/>
      <c r="KD18" s="50"/>
      <c r="KE18" s="50"/>
      <c r="KF18" s="50"/>
      <c r="KG18" s="50"/>
      <c r="KH18" s="50"/>
      <c r="KI18" s="50"/>
      <c r="KJ18" s="50"/>
      <c r="KK18" s="50"/>
      <c r="KL18" s="50"/>
      <c r="KM18" s="50"/>
      <c r="KN18" s="50"/>
      <c r="KO18" s="50"/>
      <c r="KP18" s="50"/>
      <c r="KQ18" s="50"/>
      <c r="KR18" s="50"/>
      <c r="KS18" s="50"/>
      <c r="KT18" s="50"/>
      <c r="KU18" s="50"/>
      <c r="KV18" s="50"/>
      <c r="KW18" s="50"/>
      <c r="KX18" s="50"/>
      <c r="KY18" s="50"/>
      <c r="KZ18" s="50"/>
      <c r="LA18" s="50"/>
      <c r="LB18" s="50"/>
      <c r="LC18" s="50"/>
      <c r="LD18" s="50"/>
      <c r="LE18" s="50"/>
      <c r="LF18" s="50"/>
      <c r="LG18" s="50"/>
      <c r="LH18" s="50"/>
      <c r="LI18" s="50"/>
      <c r="LJ18" s="50"/>
      <c r="LK18" s="50"/>
      <c r="LL18" s="50"/>
      <c r="LM18" s="50"/>
      <c r="LN18" s="50"/>
      <c r="LO18" s="50"/>
      <c r="LP18" s="50"/>
      <c r="LQ18" s="50"/>
      <c r="LR18" s="50"/>
      <c r="LS18" s="50"/>
      <c r="LT18" s="50"/>
      <c r="LU18" s="50"/>
      <c r="LV18" s="50"/>
      <c r="LW18" s="50"/>
      <c r="LX18" s="50"/>
      <c r="LY18" s="50"/>
      <c r="LZ18" s="50"/>
      <c r="MA18" s="50"/>
      <c r="MB18" s="50"/>
      <c r="MC18" s="50"/>
      <c r="MD18" s="50"/>
      <c r="ME18" s="50"/>
      <c r="MF18" s="50"/>
      <c r="MG18" s="50"/>
      <c r="MH18" s="50"/>
      <c r="MI18" s="50"/>
      <c r="MJ18" s="50"/>
      <c r="MK18" s="50"/>
      <c r="ML18" s="50"/>
      <c r="MM18" s="50"/>
      <c r="MN18" s="50"/>
      <c r="MO18" s="50"/>
      <c r="MP18" s="50"/>
      <c r="MQ18" s="50"/>
      <c r="MR18" s="50"/>
      <c r="MS18" s="50"/>
      <c r="MT18" s="50"/>
      <c r="MU18" s="50"/>
      <c r="MV18" s="50"/>
      <c r="MW18" s="50"/>
      <c r="MX18" s="50"/>
      <c r="MY18" s="50"/>
      <c r="MZ18" s="50"/>
      <c r="NA18" s="50"/>
      <c r="NB18" s="50"/>
      <c r="NC18" s="50"/>
      <c r="ND18" s="50"/>
      <c r="NE18" s="50"/>
      <c r="NF18" s="50"/>
      <c r="NG18" s="50"/>
      <c r="NH18" s="50"/>
      <c r="NI18" s="50"/>
      <c r="NJ18" s="50"/>
      <c r="NK18" s="50"/>
      <c r="NL18" s="50"/>
      <c r="NM18" s="50"/>
      <c r="NN18" s="50"/>
      <c r="NO18" s="50"/>
      <c r="NP18" s="50"/>
      <c r="NQ18" s="50"/>
      <c r="NR18" s="50"/>
      <c r="NS18" s="50"/>
      <c r="NT18" s="50"/>
      <c r="NU18" s="50"/>
      <c r="NV18" s="50"/>
      <c r="NW18" s="50"/>
      <c r="NX18" s="50"/>
      <c r="NY18" s="50"/>
      <c r="NZ18" s="50"/>
      <c r="OA18" s="50"/>
      <c r="OB18" s="50"/>
      <c r="OC18" s="50"/>
      <c r="OD18" s="50"/>
      <c r="OE18" s="50"/>
      <c r="OF18" s="50"/>
      <c r="OG18" s="50"/>
      <c r="OH18" s="50"/>
      <c r="OI18" s="50"/>
      <c r="OJ18" s="50"/>
      <c r="OK18" s="50"/>
      <c r="OL18" s="50"/>
      <c r="OM18" s="50"/>
      <c r="ON18" s="50"/>
      <c r="OO18" s="50"/>
      <c r="OP18" s="50"/>
      <c r="OQ18" s="50"/>
      <c r="OR18" s="50"/>
      <c r="OS18" s="50"/>
      <c r="OT18" s="50"/>
      <c r="OU18" s="50"/>
      <c r="OV18" s="50"/>
      <c r="OW18" s="50"/>
      <c r="OX18" s="50"/>
      <c r="OY18" s="50"/>
      <c r="OZ18" s="50"/>
      <c r="PA18" s="50"/>
      <c r="PB18" s="50"/>
      <c r="PC18" s="50"/>
      <c r="PD18" s="50"/>
      <c r="PE18" s="50"/>
      <c r="PF18" s="50"/>
      <c r="PG18" s="50"/>
      <c r="PH18" s="50"/>
      <c r="PI18" s="50"/>
      <c r="PJ18" s="50"/>
      <c r="PK18" s="50"/>
      <c r="PL18" s="50"/>
      <c r="PM18" s="50"/>
      <c r="PN18" s="50"/>
      <c r="PO18" s="50"/>
      <c r="PP18" s="50"/>
      <c r="PQ18" s="50"/>
      <c r="PR18" s="50"/>
      <c r="PS18" s="50"/>
      <c r="PT18" s="50"/>
      <c r="PU18" s="50"/>
      <c r="PV18" s="50"/>
      <c r="PW18" s="50"/>
      <c r="PX18" s="50"/>
      <c r="PY18" s="50"/>
      <c r="PZ18" s="50"/>
      <c r="QA18" s="50"/>
      <c r="QB18" s="50"/>
      <c r="QC18" s="50"/>
      <c r="QD18" s="50"/>
      <c r="QE18" s="50"/>
      <c r="QF18" s="50"/>
      <c r="QG18" s="50"/>
      <c r="QH18" s="50"/>
      <c r="QI18" s="50"/>
      <c r="QJ18" s="50"/>
      <c r="QK18" s="50"/>
      <c r="QL18" s="50"/>
      <c r="QM18" s="50"/>
      <c r="QN18" s="50"/>
      <c r="QO18" s="50"/>
      <c r="QP18" s="50"/>
      <c r="QQ18" s="50"/>
      <c r="QR18" s="50"/>
      <c r="QS18" s="50"/>
      <c r="QT18" s="50"/>
      <c r="QU18" s="50"/>
      <c r="QV18" s="50"/>
      <c r="QW18" s="50"/>
      <c r="QX18" s="50"/>
      <c r="QY18" s="50"/>
      <c r="QZ18" s="50"/>
      <c r="RA18" s="50"/>
      <c r="RB18" s="50"/>
      <c r="RC18" s="50"/>
      <c r="RD18" s="50"/>
      <c r="RE18" s="50"/>
      <c r="RF18" s="50"/>
      <c r="RG18" s="50"/>
      <c r="RH18" s="50"/>
      <c r="RI18" s="50"/>
      <c r="RJ18" s="50"/>
      <c r="RK18" s="50"/>
      <c r="RL18" s="50"/>
      <c r="RM18" s="50"/>
      <c r="RN18" s="50"/>
      <c r="RO18" s="50"/>
      <c r="RP18" s="50"/>
      <c r="RQ18" s="50"/>
      <c r="RR18" s="50"/>
      <c r="RS18" s="50"/>
      <c r="RT18" s="50"/>
      <c r="RU18" s="50"/>
      <c r="RV18" s="50"/>
      <c r="RW18" s="50"/>
      <c r="RX18" s="50"/>
      <c r="RY18" s="50"/>
      <c r="RZ18" s="50"/>
      <c r="SA18" s="50"/>
      <c r="SB18" s="50"/>
      <c r="SC18" s="50"/>
      <c r="SD18" s="50"/>
      <c r="SE18" s="50"/>
      <c r="SF18" s="50"/>
      <c r="SG18" s="50"/>
      <c r="SH18" s="50"/>
      <c r="SI18" s="50"/>
      <c r="SJ18" s="50"/>
      <c r="SK18" s="50"/>
      <c r="SL18" s="50"/>
      <c r="SM18" s="50"/>
      <c r="SN18" s="50"/>
      <c r="SO18" s="50"/>
      <c r="SP18" s="50"/>
      <c r="SQ18" s="50"/>
      <c r="SR18" s="50"/>
      <c r="SS18" s="50"/>
      <c r="ST18" s="50"/>
      <c r="SU18" s="50"/>
      <c r="SV18" s="50"/>
      <c r="SW18" s="50"/>
      <c r="SX18" s="50"/>
      <c r="SY18" s="50"/>
      <c r="SZ18" s="50"/>
      <c r="TA18" s="50"/>
      <c r="TB18" s="50"/>
      <c r="TC18" s="50"/>
      <c r="TD18" s="50"/>
      <c r="TE18" s="50"/>
      <c r="TF18" s="50"/>
      <c r="TG18" s="50"/>
      <c r="TH18" s="50"/>
      <c r="TI18" s="50"/>
      <c r="TJ18" s="50"/>
      <c r="TK18" s="50"/>
      <c r="TL18" s="50"/>
      <c r="TM18" s="50"/>
      <c r="TN18" s="50"/>
      <c r="TO18" s="50"/>
      <c r="TP18" s="50"/>
      <c r="TQ18" s="50"/>
      <c r="TR18" s="50"/>
      <c r="TS18" s="50"/>
      <c r="TT18" s="50"/>
      <c r="TU18" s="50"/>
      <c r="TV18" s="50"/>
      <c r="TW18" s="50"/>
      <c r="TX18" s="50"/>
      <c r="TY18" s="50"/>
      <c r="TZ18" s="50"/>
      <c r="UA18" s="50"/>
      <c r="UB18" s="50"/>
      <c r="UC18" s="50"/>
      <c r="UD18" s="50"/>
      <c r="UE18" s="50"/>
      <c r="UF18" s="50"/>
      <c r="UG18" s="50"/>
      <c r="UH18" s="50"/>
      <c r="UI18" s="50"/>
      <c r="UJ18" s="50"/>
      <c r="UK18" s="50"/>
      <c r="UL18" s="50"/>
      <c r="UM18" s="50"/>
      <c r="UN18" s="50"/>
      <c r="UO18" s="50"/>
      <c r="UP18" s="50"/>
      <c r="UQ18" s="50"/>
      <c r="UR18" s="50"/>
      <c r="US18" s="50"/>
      <c r="UT18" s="50"/>
      <c r="UU18" s="50"/>
      <c r="UV18" s="50"/>
      <c r="UW18" s="50"/>
      <c r="UX18" s="50"/>
      <c r="UY18" s="50"/>
      <c r="UZ18" s="50"/>
      <c r="VA18" s="50"/>
      <c r="VB18" s="50"/>
      <c r="VC18" s="50"/>
      <c r="VD18" s="50"/>
      <c r="VE18" s="50"/>
      <c r="VF18" s="50"/>
      <c r="VG18" s="50"/>
      <c r="VH18" s="50"/>
      <c r="VI18" s="50"/>
      <c r="VJ18" s="50"/>
      <c r="VK18" s="50"/>
      <c r="VL18" s="50"/>
      <c r="VM18" s="50"/>
      <c r="VN18" s="50"/>
      <c r="VO18" s="50"/>
      <c r="VP18" s="50"/>
      <c r="VQ18" s="50"/>
      <c r="VR18" s="50"/>
      <c r="VS18" s="50"/>
      <c r="VT18" s="50"/>
      <c r="VU18" s="50"/>
      <c r="VV18" s="50"/>
      <c r="VW18" s="50"/>
      <c r="VX18" s="50"/>
      <c r="VY18" s="50"/>
      <c r="VZ18" s="50"/>
      <c r="WA18" s="50"/>
      <c r="WB18" s="50"/>
      <c r="WC18" s="50"/>
      <c r="WD18" s="50"/>
      <c r="WE18" s="50"/>
      <c r="WF18" s="50"/>
      <c r="WG18" s="50"/>
      <c r="WH18" s="50"/>
      <c r="WI18" s="50"/>
      <c r="WJ18" s="50"/>
      <c r="WK18" s="50"/>
      <c r="WL18" s="50"/>
      <c r="WM18" s="50"/>
      <c r="WN18" s="50"/>
      <c r="WO18" s="50"/>
      <c r="WP18" s="50"/>
      <c r="WQ18" s="50"/>
      <c r="WR18" s="50"/>
      <c r="WS18" s="50"/>
      <c r="WT18" s="50"/>
      <c r="WU18" s="50"/>
      <c r="WV18" s="50"/>
      <c r="WW18" s="50"/>
      <c r="WX18" s="50"/>
      <c r="WY18" s="50"/>
      <c r="WZ18" s="50"/>
      <c r="XA18" s="50"/>
      <c r="XB18" s="50"/>
      <c r="XC18" s="50"/>
      <c r="XD18" s="50"/>
      <c r="XE18" s="50"/>
      <c r="XF18" s="50"/>
      <c r="XG18" s="50"/>
      <c r="XH18" s="50"/>
      <c r="XI18" s="50"/>
      <c r="XJ18" s="50"/>
      <c r="XK18" s="50"/>
      <c r="XL18" s="50"/>
      <c r="XM18" s="50"/>
      <c r="XN18" s="50"/>
      <c r="XO18" s="50"/>
      <c r="XP18" s="50"/>
      <c r="XQ18" s="50"/>
      <c r="XR18" s="50"/>
      <c r="XS18" s="50"/>
      <c r="XT18" s="50"/>
      <c r="XU18" s="50"/>
      <c r="XV18" s="50"/>
      <c r="XW18" s="50"/>
      <c r="XX18" s="50"/>
      <c r="XY18" s="50"/>
      <c r="XZ18" s="50"/>
      <c r="YA18" s="50"/>
      <c r="YB18" s="50"/>
      <c r="YC18" s="50"/>
      <c r="YD18" s="50"/>
      <c r="YE18" s="50"/>
      <c r="YF18" s="50"/>
      <c r="YG18" s="50"/>
      <c r="YH18" s="50"/>
      <c r="YI18" s="50"/>
      <c r="YJ18" s="50"/>
      <c r="YK18" s="50"/>
      <c r="YL18" s="50"/>
      <c r="YM18" s="50"/>
      <c r="YN18" s="50"/>
      <c r="YO18" s="50"/>
      <c r="YP18" s="50"/>
      <c r="YQ18" s="50"/>
      <c r="YR18" s="50"/>
      <c r="YS18" s="50"/>
      <c r="YT18" s="50"/>
      <c r="YU18" s="50"/>
      <c r="YV18" s="50"/>
      <c r="YW18" s="50"/>
      <c r="YX18" s="50"/>
      <c r="YY18" s="50"/>
      <c r="YZ18" s="50"/>
      <c r="ZA18" s="50"/>
      <c r="ZB18" s="50"/>
      <c r="ZC18" s="50"/>
      <c r="ZD18" s="50"/>
      <c r="ZE18" s="50"/>
      <c r="ZF18" s="50"/>
      <c r="ZG18" s="50"/>
      <c r="ZH18" s="50"/>
      <c r="ZI18" s="50"/>
      <c r="ZJ18" s="50"/>
      <c r="ZK18" s="50"/>
      <c r="ZL18" s="50"/>
      <c r="ZM18" s="50"/>
      <c r="ZN18" s="50"/>
      <c r="ZO18" s="50"/>
      <c r="ZP18" s="50"/>
      <c r="ZQ18" s="50"/>
      <c r="ZR18" s="50"/>
      <c r="ZS18" s="50"/>
      <c r="ZT18" s="50"/>
      <c r="ZU18" s="50"/>
      <c r="ZV18" s="50"/>
      <c r="ZW18" s="50"/>
      <c r="ZX18" s="50"/>
      <c r="ZY18" s="50"/>
      <c r="ZZ18" s="50"/>
      <c r="AAA18" s="50"/>
      <c r="AAB18" s="50"/>
      <c r="AAC18" s="50"/>
      <c r="AAD18" s="50"/>
      <c r="AAE18" s="50"/>
      <c r="AAF18" s="50"/>
      <c r="AAG18" s="50"/>
      <c r="AAH18" s="50"/>
      <c r="AAI18" s="50"/>
      <c r="AAJ18" s="50"/>
      <c r="AAK18" s="50"/>
      <c r="AAL18" s="50"/>
      <c r="AAM18" s="50"/>
      <c r="AAN18" s="50"/>
      <c r="AAO18" s="50"/>
      <c r="AAP18" s="50"/>
      <c r="AAQ18" s="50"/>
      <c r="AAR18" s="50"/>
      <c r="AAS18" s="50"/>
      <c r="AAT18" s="50"/>
      <c r="AAU18" s="50"/>
      <c r="AAV18" s="50"/>
      <c r="AAW18" s="50"/>
      <c r="AAX18" s="50"/>
      <c r="AAY18" s="50"/>
      <c r="AAZ18" s="50"/>
      <c r="ABA18" s="50"/>
      <c r="ABB18" s="50"/>
      <c r="ABC18" s="50"/>
      <c r="ABD18" s="50"/>
      <c r="ABE18" s="50"/>
      <c r="ABF18" s="50"/>
      <c r="ABG18" s="50"/>
      <c r="ABH18" s="50"/>
      <c r="ABI18" s="50"/>
      <c r="ABJ18" s="50"/>
      <c r="ABK18" s="50"/>
      <c r="ABL18" s="50"/>
      <c r="ABM18" s="50"/>
      <c r="ABN18" s="50"/>
      <c r="ABO18" s="50"/>
      <c r="ABP18" s="50"/>
      <c r="ABQ18" s="50"/>
      <c r="ABR18" s="50"/>
      <c r="ABS18" s="50"/>
      <c r="ABT18" s="50"/>
      <c r="ABU18" s="50"/>
      <c r="ABV18" s="50"/>
      <c r="ABW18" s="50"/>
      <c r="ABX18" s="50"/>
      <c r="ABY18" s="50"/>
      <c r="ABZ18" s="50"/>
      <c r="ACA18" s="50"/>
      <c r="ACB18" s="50"/>
      <c r="ACC18" s="50"/>
      <c r="ACD18" s="50"/>
      <c r="ACE18" s="50"/>
      <c r="ACF18" s="50"/>
      <c r="ACG18" s="50"/>
      <c r="ACH18" s="50"/>
      <c r="ACI18" s="50"/>
      <c r="ACJ18" s="50"/>
      <c r="ACK18" s="50"/>
      <c r="ACL18" s="50"/>
      <c r="ACM18" s="50"/>
      <c r="ACN18" s="50"/>
      <c r="ACO18" s="50"/>
      <c r="ACP18" s="50"/>
      <c r="ACQ18" s="50"/>
      <c r="ACR18" s="50"/>
      <c r="ACS18" s="50"/>
      <c r="ACT18" s="50"/>
      <c r="ACU18" s="50"/>
      <c r="ACV18" s="50"/>
      <c r="ACW18" s="50"/>
      <c r="ACX18" s="50"/>
      <c r="ACY18" s="50"/>
      <c r="ACZ18" s="50"/>
      <c r="ADA18" s="50"/>
      <c r="ADB18" s="50"/>
      <c r="ADC18" s="50"/>
      <c r="ADD18" s="50"/>
      <c r="ADE18" s="50"/>
      <c r="ADF18" s="50"/>
      <c r="ADG18" s="50"/>
      <c r="ADH18" s="50"/>
      <c r="ADI18" s="50"/>
      <c r="ADJ18" s="50"/>
      <c r="ADK18" s="50"/>
      <c r="ADL18" s="50"/>
      <c r="ADM18" s="50"/>
      <c r="ADN18" s="50"/>
      <c r="ADO18" s="50"/>
      <c r="ADP18" s="50"/>
      <c r="ADQ18" s="50"/>
      <c r="ADR18" s="50"/>
      <c r="ADS18" s="50"/>
      <c r="ADT18" s="50"/>
      <c r="ADU18" s="50"/>
      <c r="ADV18" s="50"/>
      <c r="ADW18" s="50"/>
      <c r="ADX18" s="50"/>
      <c r="ADY18" s="50"/>
      <c r="ADZ18" s="50"/>
      <c r="AEA18" s="50"/>
      <c r="AEB18" s="50"/>
      <c r="AEC18" s="50"/>
      <c r="AED18" s="50"/>
      <c r="AEE18" s="50"/>
      <c r="AEF18" s="50"/>
      <c r="AEG18" s="50"/>
      <c r="AEH18" s="50"/>
      <c r="AEI18" s="50"/>
      <c r="AEJ18" s="50"/>
      <c r="AEK18" s="50"/>
      <c r="AEL18" s="50"/>
      <c r="AEM18" s="50"/>
      <c r="AEN18" s="50"/>
      <c r="AEO18" s="50"/>
      <c r="AEP18" s="50"/>
      <c r="AEQ18" s="50"/>
      <c r="AER18" s="50"/>
      <c r="AES18" s="50"/>
      <c r="AET18" s="50"/>
      <c r="AEU18" s="50"/>
      <c r="AEV18" s="50"/>
      <c r="AEW18" s="50"/>
      <c r="AEX18" s="50"/>
      <c r="AEY18" s="50"/>
      <c r="AEZ18" s="50"/>
      <c r="AFA18" s="50"/>
      <c r="AFB18" s="50"/>
      <c r="AFC18" s="50"/>
      <c r="AFD18" s="50"/>
      <c r="AFE18" s="50"/>
      <c r="AFF18" s="50"/>
      <c r="AFG18" s="50"/>
      <c r="AFH18" s="50"/>
      <c r="AFI18" s="50"/>
      <c r="AFJ18" s="50"/>
      <c r="AFK18" s="50"/>
      <c r="AFL18" s="50"/>
      <c r="AFM18" s="50"/>
      <c r="AFN18" s="50"/>
      <c r="AFO18" s="50"/>
      <c r="AFP18" s="50"/>
      <c r="AFQ18" s="50"/>
      <c r="AFR18" s="50"/>
      <c r="AFS18" s="50"/>
      <c r="AFT18" s="50"/>
      <c r="AFU18" s="50"/>
      <c r="AFV18" s="50"/>
      <c r="AFW18" s="50"/>
      <c r="AFX18" s="50"/>
      <c r="AFY18" s="50"/>
      <c r="AFZ18" s="50"/>
      <c r="AGA18" s="50"/>
      <c r="AGB18" s="50"/>
      <c r="AGC18" s="50"/>
      <c r="AGD18" s="50"/>
      <c r="AGE18" s="50"/>
      <c r="AGF18" s="50"/>
      <c r="AGG18" s="50"/>
      <c r="AGH18" s="50"/>
      <c r="AGI18" s="50"/>
      <c r="AGJ18" s="50"/>
      <c r="AGK18" s="50"/>
      <c r="AGL18" s="50"/>
      <c r="AGM18" s="50"/>
      <c r="AGN18" s="50"/>
      <c r="AGO18" s="50"/>
      <c r="AGP18" s="50"/>
      <c r="AGQ18" s="50"/>
      <c r="AGR18" s="50"/>
      <c r="AGS18" s="50"/>
      <c r="AGT18" s="50"/>
      <c r="AGU18" s="50"/>
      <c r="AGV18" s="50"/>
      <c r="AGW18" s="50"/>
      <c r="AGX18" s="50"/>
      <c r="AGY18" s="50"/>
      <c r="AGZ18" s="50"/>
      <c r="AHA18" s="50"/>
      <c r="AHB18" s="50"/>
      <c r="AHC18" s="50"/>
      <c r="AHD18" s="50"/>
      <c r="AHE18" s="50"/>
      <c r="AHF18" s="50"/>
      <c r="AHG18" s="50"/>
      <c r="AHH18" s="50"/>
      <c r="AHI18" s="50"/>
      <c r="AHJ18" s="50"/>
      <c r="AHK18" s="50"/>
      <c r="AHL18" s="50"/>
      <c r="AHM18" s="50"/>
      <c r="AHN18" s="50"/>
      <c r="AHO18" s="50"/>
      <c r="AHP18" s="50"/>
      <c r="AHQ18" s="50"/>
      <c r="AHR18" s="50"/>
      <c r="AHS18" s="50"/>
      <c r="AHT18" s="50"/>
      <c r="AHU18" s="50"/>
      <c r="AHV18" s="50"/>
      <c r="AHW18" s="50"/>
      <c r="AHX18" s="50"/>
      <c r="AHY18" s="50"/>
      <c r="AHZ18" s="50"/>
      <c r="AIA18" s="50"/>
      <c r="AIB18" s="50"/>
      <c r="AIC18" s="50"/>
      <c r="AID18" s="50"/>
      <c r="AIE18" s="50"/>
      <c r="AIF18" s="50"/>
      <c r="AIG18" s="50"/>
      <c r="AIH18" s="50"/>
      <c r="AII18" s="50"/>
      <c r="AIJ18" s="50"/>
      <c r="AIK18" s="50"/>
      <c r="AIL18" s="50"/>
      <c r="AIM18" s="50"/>
      <c r="AIN18" s="50"/>
      <c r="AIO18" s="50"/>
      <c r="AIP18" s="50"/>
      <c r="AIQ18" s="50"/>
      <c r="AIR18" s="50"/>
      <c r="AIS18" s="50"/>
      <c r="AIT18" s="50"/>
      <c r="AIU18" s="50"/>
      <c r="AIV18" s="50"/>
      <c r="AIW18" s="50"/>
      <c r="AIX18" s="50"/>
      <c r="AIY18" s="50"/>
      <c r="AIZ18" s="50"/>
      <c r="AJA18" s="50"/>
      <c r="AJB18" s="50"/>
      <c r="AJC18" s="50"/>
      <c r="AJD18" s="50"/>
      <c r="AJE18" s="50"/>
      <c r="AJF18" s="50"/>
      <c r="AJG18" s="50"/>
      <c r="AJH18" s="50"/>
      <c r="AJI18" s="50"/>
      <c r="AJJ18" s="50"/>
      <c r="AJK18" s="50"/>
      <c r="AJL18" s="50"/>
      <c r="AJM18" s="50"/>
      <c r="AJN18" s="50"/>
      <c r="AJO18" s="50"/>
      <c r="AJP18" s="50"/>
      <c r="AJQ18" s="50"/>
      <c r="AJR18" s="50"/>
      <c r="AJS18" s="50"/>
      <c r="AJT18" s="50"/>
      <c r="AJU18" s="50"/>
      <c r="AJV18" s="50"/>
      <c r="AJW18" s="50"/>
      <c r="AJX18" s="50"/>
      <c r="AJY18" s="50"/>
      <c r="AJZ18" s="50"/>
      <c r="AKA18" s="50"/>
      <c r="AKB18" s="50"/>
      <c r="AKC18" s="50"/>
      <c r="AKD18" s="50"/>
      <c r="AKE18" s="50"/>
      <c r="AKF18" s="50"/>
      <c r="AKG18" s="50"/>
      <c r="AKH18" s="50"/>
      <c r="AKI18" s="50"/>
      <c r="AKJ18" s="50"/>
      <c r="AKK18" s="50"/>
      <c r="AKL18" s="50"/>
      <c r="AKM18" s="50"/>
      <c r="AKN18" s="50"/>
      <c r="AKO18" s="50"/>
      <c r="AKP18" s="50"/>
      <c r="AKQ18" s="50"/>
      <c r="AKR18" s="50"/>
      <c r="AKS18" s="50"/>
      <c r="AKT18" s="50"/>
      <c r="AKU18" s="50"/>
      <c r="AKV18" s="50"/>
      <c r="AKW18" s="50"/>
      <c r="AKX18" s="50"/>
      <c r="AKY18" s="50"/>
      <c r="AKZ18" s="50"/>
      <c r="ALA18" s="50"/>
      <c r="ALB18" s="50"/>
      <c r="ALC18" s="50"/>
      <c r="ALD18" s="50"/>
      <c r="ALE18" s="50"/>
      <c r="ALF18" s="50"/>
      <c r="ALG18" s="50"/>
      <c r="ALH18" s="50"/>
      <c r="ALI18" s="50"/>
      <c r="ALJ18" s="50"/>
      <c r="ALK18" s="50"/>
      <c r="ALL18" s="50"/>
      <c r="ALM18" s="50"/>
      <c r="ALN18" s="50"/>
      <c r="ALO18" s="50"/>
      <c r="ALP18" s="50"/>
      <c r="ALQ18" s="50"/>
      <c r="ALR18" s="50"/>
      <c r="ALS18" s="50"/>
      <c r="ALT18" s="50"/>
      <c r="ALU18" s="50"/>
      <c r="ALV18" s="50"/>
      <c r="ALW18" s="50"/>
      <c r="ALX18" s="50"/>
      <c r="ALY18" s="50"/>
      <c r="ALZ18" s="50"/>
      <c r="AMA18" s="50"/>
      <c r="AMB18" s="50"/>
      <c r="AMC18" s="50"/>
      <c r="AMD18" s="50"/>
      <c r="AME18" s="50"/>
      <c r="AMF18" s="50"/>
      <c r="AMG18" s="50"/>
      <c r="AMH18" s="50"/>
      <c r="AMI18" s="50"/>
      <c r="AMJ18" s="50"/>
      <c r="AMK18" s="50"/>
    </row>
    <row r="19" spans="1:1025" x14ac:dyDescent="0.3">
      <c r="A19" s="104" t="s">
        <v>351</v>
      </c>
      <c r="B19" s="41">
        <v>224.8</v>
      </c>
      <c r="C19" s="41">
        <v>300.76</v>
      </c>
      <c r="D19" s="41">
        <v>162</v>
      </c>
      <c r="E19" s="41">
        <v>687.56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  <c r="IV19" s="50"/>
      <c r="IW19" s="50"/>
      <c r="IX19" s="50"/>
      <c r="IY19" s="50"/>
      <c r="IZ19" s="50"/>
      <c r="JA19" s="50"/>
      <c r="JB19" s="50"/>
      <c r="JC19" s="50"/>
      <c r="JD19" s="50"/>
      <c r="JE19" s="50"/>
      <c r="JF19" s="50"/>
      <c r="JG19" s="50"/>
      <c r="JH19" s="50"/>
      <c r="JI19" s="50"/>
      <c r="JJ19" s="50"/>
      <c r="JK19" s="50"/>
      <c r="JL19" s="50"/>
      <c r="JM19" s="50"/>
      <c r="JN19" s="50"/>
      <c r="JO19" s="50"/>
      <c r="JP19" s="50"/>
      <c r="JQ19" s="50"/>
      <c r="JR19" s="50"/>
      <c r="JS19" s="50"/>
      <c r="JT19" s="50"/>
      <c r="JU19" s="50"/>
      <c r="JV19" s="50"/>
      <c r="JW19" s="50"/>
      <c r="JX19" s="50"/>
      <c r="JY19" s="50"/>
      <c r="JZ19" s="50"/>
      <c r="KA19" s="50"/>
      <c r="KB19" s="50"/>
      <c r="KC19" s="50"/>
      <c r="KD19" s="50"/>
      <c r="KE19" s="50"/>
      <c r="KF19" s="50"/>
      <c r="KG19" s="50"/>
      <c r="KH19" s="50"/>
      <c r="KI19" s="50"/>
      <c r="KJ19" s="50"/>
      <c r="KK19" s="50"/>
      <c r="KL19" s="50"/>
      <c r="KM19" s="50"/>
      <c r="KN19" s="50"/>
      <c r="KO19" s="50"/>
      <c r="KP19" s="50"/>
      <c r="KQ19" s="50"/>
      <c r="KR19" s="50"/>
      <c r="KS19" s="50"/>
      <c r="KT19" s="50"/>
      <c r="KU19" s="50"/>
      <c r="KV19" s="50"/>
      <c r="KW19" s="50"/>
      <c r="KX19" s="50"/>
      <c r="KY19" s="50"/>
      <c r="KZ19" s="50"/>
      <c r="LA19" s="50"/>
      <c r="LB19" s="50"/>
      <c r="LC19" s="50"/>
      <c r="LD19" s="50"/>
      <c r="LE19" s="50"/>
      <c r="LF19" s="50"/>
      <c r="LG19" s="50"/>
      <c r="LH19" s="50"/>
      <c r="LI19" s="50"/>
      <c r="LJ19" s="50"/>
      <c r="LK19" s="50"/>
      <c r="LL19" s="50"/>
      <c r="LM19" s="50"/>
      <c r="LN19" s="50"/>
      <c r="LO19" s="50"/>
      <c r="LP19" s="50"/>
      <c r="LQ19" s="50"/>
      <c r="LR19" s="50"/>
      <c r="LS19" s="50"/>
      <c r="LT19" s="50"/>
      <c r="LU19" s="50"/>
      <c r="LV19" s="50"/>
      <c r="LW19" s="50"/>
      <c r="LX19" s="50"/>
      <c r="LY19" s="50"/>
      <c r="LZ19" s="50"/>
      <c r="MA19" s="50"/>
      <c r="MB19" s="50"/>
      <c r="MC19" s="50"/>
      <c r="MD19" s="50"/>
      <c r="ME19" s="50"/>
      <c r="MF19" s="50"/>
      <c r="MG19" s="50"/>
      <c r="MH19" s="50"/>
      <c r="MI19" s="50"/>
      <c r="MJ19" s="50"/>
      <c r="MK19" s="50"/>
      <c r="ML19" s="50"/>
      <c r="MM19" s="50"/>
      <c r="MN19" s="50"/>
      <c r="MO19" s="50"/>
      <c r="MP19" s="50"/>
      <c r="MQ19" s="50"/>
      <c r="MR19" s="50"/>
      <c r="MS19" s="50"/>
      <c r="MT19" s="50"/>
      <c r="MU19" s="50"/>
      <c r="MV19" s="50"/>
      <c r="MW19" s="50"/>
      <c r="MX19" s="50"/>
      <c r="MY19" s="50"/>
      <c r="MZ19" s="50"/>
      <c r="NA19" s="50"/>
      <c r="NB19" s="50"/>
      <c r="NC19" s="50"/>
      <c r="ND19" s="50"/>
      <c r="NE19" s="50"/>
      <c r="NF19" s="50"/>
      <c r="NG19" s="50"/>
      <c r="NH19" s="50"/>
      <c r="NI19" s="50"/>
      <c r="NJ19" s="50"/>
      <c r="NK19" s="50"/>
      <c r="NL19" s="50"/>
      <c r="NM19" s="50"/>
      <c r="NN19" s="50"/>
      <c r="NO19" s="50"/>
      <c r="NP19" s="50"/>
      <c r="NQ19" s="50"/>
      <c r="NR19" s="50"/>
      <c r="NS19" s="50"/>
      <c r="NT19" s="50"/>
      <c r="NU19" s="50"/>
      <c r="NV19" s="50"/>
      <c r="NW19" s="50"/>
      <c r="NX19" s="50"/>
      <c r="NY19" s="50"/>
      <c r="NZ19" s="50"/>
      <c r="OA19" s="50"/>
      <c r="OB19" s="50"/>
      <c r="OC19" s="50"/>
      <c r="OD19" s="50"/>
      <c r="OE19" s="50"/>
      <c r="OF19" s="50"/>
      <c r="OG19" s="50"/>
      <c r="OH19" s="50"/>
      <c r="OI19" s="50"/>
      <c r="OJ19" s="50"/>
      <c r="OK19" s="50"/>
      <c r="OL19" s="50"/>
      <c r="OM19" s="50"/>
      <c r="ON19" s="50"/>
      <c r="OO19" s="50"/>
      <c r="OP19" s="50"/>
      <c r="OQ19" s="50"/>
      <c r="OR19" s="50"/>
      <c r="OS19" s="50"/>
      <c r="OT19" s="50"/>
      <c r="OU19" s="50"/>
      <c r="OV19" s="50"/>
      <c r="OW19" s="50"/>
      <c r="OX19" s="50"/>
      <c r="OY19" s="50"/>
      <c r="OZ19" s="50"/>
      <c r="PA19" s="50"/>
      <c r="PB19" s="50"/>
      <c r="PC19" s="50"/>
      <c r="PD19" s="50"/>
      <c r="PE19" s="50"/>
      <c r="PF19" s="50"/>
      <c r="PG19" s="50"/>
      <c r="PH19" s="50"/>
      <c r="PI19" s="50"/>
      <c r="PJ19" s="50"/>
      <c r="PK19" s="50"/>
      <c r="PL19" s="50"/>
      <c r="PM19" s="50"/>
      <c r="PN19" s="50"/>
      <c r="PO19" s="50"/>
      <c r="PP19" s="50"/>
      <c r="PQ19" s="50"/>
      <c r="PR19" s="50"/>
      <c r="PS19" s="50"/>
      <c r="PT19" s="50"/>
      <c r="PU19" s="50"/>
      <c r="PV19" s="50"/>
      <c r="PW19" s="50"/>
      <c r="PX19" s="50"/>
      <c r="PY19" s="50"/>
      <c r="PZ19" s="50"/>
      <c r="QA19" s="50"/>
      <c r="QB19" s="50"/>
      <c r="QC19" s="50"/>
      <c r="QD19" s="50"/>
      <c r="QE19" s="50"/>
      <c r="QF19" s="50"/>
      <c r="QG19" s="50"/>
      <c r="QH19" s="50"/>
      <c r="QI19" s="50"/>
      <c r="QJ19" s="50"/>
      <c r="QK19" s="50"/>
      <c r="QL19" s="50"/>
      <c r="QM19" s="50"/>
      <c r="QN19" s="50"/>
      <c r="QO19" s="50"/>
      <c r="QP19" s="50"/>
      <c r="QQ19" s="50"/>
      <c r="QR19" s="50"/>
      <c r="QS19" s="50"/>
      <c r="QT19" s="50"/>
      <c r="QU19" s="50"/>
      <c r="QV19" s="50"/>
      <c r="QW19" s="50"/>
      <c r="QX19" s="50"/>
      <c r="QY19" s="50"/>
      <c r="QZ19" s="50"/>
      <c r="RA19" s="50"/>
      <c r="RB19" s="50"/>
      <c r="RC19" s="50"/>
      <c r="RD19" s="50"/>
      <c r="RE19" s="50"/>
      <c r="RF19" s="50"/>
      <c r="RG19" s="50"/>
      <c r="RH19" s="50"/>
      <c r="RI19" s="50"/>
      <c r="RJ19" s="50"/>
      <c r="RK19" s="50"/>
      <c r="RL19" s="50"/>
      <c r="RM19" s="50"/>
      <c r="RN19" s="50"/>
      <c r="RO19" s="50"/>
      <c r="RP19" s="50"/>
      <c r="RQ19" s="50"/>
      <c r="RR19" s="50"/>
      <c r="RS19" s="50"/>
      <c r="RT19" s="50"/>
      <c r="RU19" s="50"/>
      <c r="RV19" s="50"/>
      <c r="RW19" s="50"/>
      <c r="RX19" s="50"/>
      <c r="RY19" s="50"/>
      <c r="RZ19" s="50"/>
      <c r="SA19" s="50"/>
      <c r="SB19" s="50"/>
      <c r="SC19" s="50"/>
      <c r="SD19" s="50"/>
      <c r="SE19" s="50"/>
      <c r="SF19" s="50"/>
      <c r="SG19" s="50"/>
      <c r="SH19" s="50"/>
      <c r="SI19" s="50"/>
      <c r="SJ19" s="50"/>
      <c r="SK19" s="50"/>
      <c r="SL19" s="50"/>
      <c r="SM19" s="50"/>
      <c r="SN19" s="50"/>
      <c r="SO19" s="50"/>
      <c r="SP19" s="50"/>
      <c r="SQ19" s="50"/>
      <c r="SR19" s="50"/>
      <c r="SS19" s="50"/>
      <c r="ST19" s="50"/>
      <c r="SU19" s="50"/>
      <c r="SV19" s="50"/>
      <c r="SW19" s="50"/>
      <c r="SX19" s="50"/>
      <c r="SY19" s="50"/>
      <c r="SZ19" s="50"/>
      <c r="TA19" s="50"/>
      <c r="TB19" s="50"/>
      <c r="TC19" s="50"/>
      <c r="TD19" s="50"/>
      <c r="TE19" s="50"/>
      <c r="TF19" s="50"/>
      <c r="TG19" s="50"/>
      <c r="TH19" s="50"/>
      <c r="TI19" s="50"/>
      <c r="TJ19" s="50"/>
      <c r="TK19" s="50"/>
      <c r="TL19" s="50"/>
      <c r="TM19" s="50"/>
      <c r="TN19" s="50"/>
      <c r="TO19" s="50"/>
      <c r="TP19" s="50"/>
      <c r="TQ19" s="50"/>
      <c r="TR19" s="50"/>
      <c r="TS19" s="50"/>
      <c r="TT19" s="50"/>
      <c r="TU19" s="50"/>
      <c r="TV19" s="50"/>
      <c r="TW19" s="50"/>
      <c r="TX19" s="50"/>
      <c r="TY19" s="50"/>
      <c r="TZ19" s="50"/>
      <c r="UA19" s="50"/>
      <c r="UB19" s="50"/>
      <c r="UC19" s="50"/>
      <c r="UD19" s="50"/>
      <c r="UE19" s="50"/>
      <c r="UF19" s="50"/>
      <c r="UG19" s="50"/>
      <c r="UH19" s="50"/>
      <c r="UI19" s="50"/>
      <c r="UJ19" s="50"/>
      <c r="UK19" s="50"/>
      <c r="UL19" s="50"/>
      <c r="UM19" s="50"/>
      <c r="UN19" s="50"/>
      <c r="UO19" s="50"/>
      <c r="UP19" s="50"/>
      <c r="UQ19" s="50"/>
      <c r="UR19" s="50"/>
      <c r="US19" s="50"/>
      <c r="UT19" s="50"/>
      <c r="UU19" s="50"/>
      <c r="UV19" s="50"/>
      <c r="UW19" s="50"/>
      <c r="UX19" s="50"/>
      <c r="UY19" s="50"/>
      <c r="UZ19" s="50"/>
      <c r="VA19" s="50"/>
      <c r="VB19" s="50"/>
      <c r="VC19" s="50"/>
      <c r="VD19" s="50"/>
      <c r="VE19" s="50"/>
      <c r="VF19" s="50"/>
      <c r="VG19" s="50"/>
      <c r="VH19" s="50"/>
      <c r="VI19" s="50"/>
      <c r="VJ19" s="50"/>
      <c r="VK19" s="50"/>
      <c r="VL19" s="50"/>
      <c r="VM19" s="50"/>
      <c r="VN19" s="50"/>
      <c r="VO19" s="50"/>
      <c r="VP19" s="50"/>
      <c r="VQ19" s="50"/>
      <c r="VR19" s="50"/>
      <c r="VS19" s="50"/>
      <c r="VT19" s="50"/>
      <c r="VU19" s="50"/>
      <c r="VV19" s="50"/>
      <c r="VW19" s="50"/>
      <c r="VX19" s="50"/>
      <c r="VY19" s="50"/>
      <c r="VZ19" s="50"/>
      <c r="WA19" s="50"/>
      <c r="WB19" s="50"/>
      <c r="WC19" s="50"/>
      <c r="WD19" s="50"/>
      <c r="WE19" s="50"/>
      <c r="WF19" s="50"/>
      <c r="WG19" s="50"/>
      <c r="WH19" s="50"/>
      <c r="WI19" s="50"/>
      <c r="WJ19" s="50"/>
      <c r="WK19" s="50"/>
      <c r="WL19" s="50"/>
      <c r="WM19" s="50"/>
      <c r="WN19" s="50"/>
      <c r="WO19" s="50"/>
      <c r="WP19" s="50"/>
      <c r="WQ19" s="50"/>
      <c r="WR19" s="50"/>
      <c r="WS19" s="50"/>
      <c r="WT19" s="50"/>
      <c r="WU19" s="50"/>
      <c r="WV19" s="50"/>
      <c r="WW19" s="50"/>
      <c r="WX19" s="50"/>
      <c r="WY19" s="50"/>
      <c r="WZ19" s="50"/>
      <c r="XA19" s="50"/>
      <c r="XB19" s="50"/>
      <c r="XC19" s="50"/>
      <c r="XD19" s="50"/>
      <c r="XE19" s="50"/>
      <c r="XF19" s="50"/>
      <c r="XG19" s="50"/>
      <c r="XH19" s="50"/>
      <c r="XI19" s="50"/>
      <c r="XJ19" s="50"/>
      <c r="XK19" s="50"/>
      <c r="XL19" s="50"/>
      <c r="XM19" s="50"/>
      <c r="XN19" s="50"/>
      <c r="XO19" s="50"/>
      <c r="XP19" s="50"/>
      <c r="XQ19" s="50"/>
      <c r="XR19" s="50"/>
      <c r="XS19" s="50"/>
      <c r="XT19" s="50"/>
      <c r="XU19" s="50"/>
      <c r="XV19" s="50"/>
      <c r="XW19" s="50"/>
      <c r="XX19" s="50"/>
      <c r="XY19" s="50"/>
      <c r="XZ19" s="50"/>
      <c r="YA19" s="50"/>
      <c r="YB19" s="50"/>
      <c r="YC19" s="50"/>
      <c r="YD19" s="50"/>
      <c r="YE19" s="50"/>
      <c r="YF19" s="50"/>
      <c r="YG19" s="50"/>
      <c r="YH19" s="50"/>
      <c r="YI19" s="50"/>
      <c r="YJ19" s="50"/>
      <c r="YK19" s="50"/>
      <c r="YL19" s="50"/>
      <c r="YM19" s="50"/>
      <c r="YN19" s="50"/>
      <c r="YO19" s="50"/>
      <c r="YP19" s="50"/>
      <c r="YQ19" s="50"/>
      <c r="YR19" s="50"/>
      <c r="YS19" s="50"/>
      <c r="YT19" s="50"/>
      <c r="YU19" s="50"/>
      <c r="YV19" s="50"/>
      <c r="YW19" s="50"/>
      <c r="YX19" s="50"/>
      <c r="YY19" s="50"/>
      <c r="YZ19" s="50"/>
      <c r="ZA19" s="50"/>
      <c r="ZB19" s="50"/>
      <c r="ZC19" s="50"/>
      <c r="ZD19" s="50"/>
      <c r="ZE19" s="50"/>
      <c r="ZF19" s="50"/>
      <c r="ZG19" s="50"/>
      <c r="ZH19" s="50"/>
      <c r="ZI19" s="50"/>
      <c r="ZJ19" s="50"/>
      <c r="ZK19" s="50"/>
      <c r="ZL19" s="50"/>
      <c r="ZM19" s="50"/>
      <c r="ZN19" s="50"/>
      <c r="ZO19" s="50"/>
      <c r="ZP19" s="50"/>
      <c r="ZQ19" s="50"/>
      <c r="ZR19" s="50"/>
      <c r="ZS19" s="50"/>
      <c r="ZT19" s="50"/>
      <c r="ZU19" s="50"/>
      <c r="ZV19" s="50"/>
      <c r="ZW19" s="50"/>
      <c r="ZX19" s="50"/>
      <c r="ZY19" s="50"/>
      <c r="ZZ19" s="50"/>
      <c r="AAA19" s="50"/>
      <c r="AAB19" s="50"/>
      <c r="AAC19" s="50"/>
      <c r="AAD19" s="50"/>
      <c r="AAE19" s="50"/>
      <c r="AAF19" s="50"/>
      <c r="AAG19" s="50"/>
      <c r="AAH19" s="50"/>
      <c r="AAI19" s="50"/>
      <c r="AAJ19" s="50"/>
      <c r="AAK19" s="50"/>
      <c r="AAL19" s="50"/>
      <c r="AAM19" s="50"/>
      <c r="AAN19" s="50"/>
      <c r="AAO19" s="50"/>
      <c r="AAP19" s="50"/>
      <c r="AAQ19" s="50"/>
      <c r="AAR19" s="50"/>
      <c r="AAS19" s="50"/>
      <c r="AAT19" s="50"/>
      <c r="AAU19" s="50"/>
      <c r="AAV19" s="50"/>
      <c r="AAW19" s="50"/>
      <c r="AAX19" s="50"/>
      <c r="AAY19" s="50"/>
      <c r="AAZ19" s="50"/>
      <c r="ABA19" s="50"/>
      <c r="ABB19" s="50"/>
      <c r="ABC19" s="50"/>
      <c r="ABD19" s="50"/>
      <c r="ABE19" s="50"/>
      <c r="ABF19" s="50"/>
      <c r="ABG19" s="50"/>
      <c r="ABH19" s="50"/>
      <c r="ABI19" s="50"/>
      <c r="ABJ19" s="50"/>
      <c r="ABK19" s="50"/>
      <c r="ABL19" s="50"/>
      <c r="ABM19" s="50"/>
      <c r="ABN19" s="50"/>
      <c r="ABO19" s="50"/>
      <c r="ABP19" s="50"/>
      <c r="ABQ19" s="50"/>
      <c r="ABR19" s="50"/>
      <c r="ABS19" s="50"/>
      <c r="ABT19" s="50"/>
      <c r="ABU19" s="50"/>
      <c r="ABV19" s="50"/>
      <c r="ABW19" s="50"/>
      <c r="ABX19" s="50"/>
      <c r="ABY19" s="50"/>
      <c r="ABZ19" s="50"/>
      <c r="ACA19" s="50"/>
      <c r="ACB19" s="50"/>
      <c r="ACC19" s="50"/>
      <c r="ACD19" s="50"/>
      <c r="ACE19" s="50"/>
      <c r="ACF19" s="50"/>
      <c r="ACG19" s="50"/>
      <c r="ACH19" s="50"/>
      <c r="ACI19" s="50"/>
      <c r="ACJ19" s="50"/>
      <c r="ACK19" s="50"/>
      <c r="ACL19" s="50"/>
      <c r="ACM19" s="50"/>
      <c r="ACN19" s="50"/>
      <c r="ACO19" s="50"/>
      <c r="ACP19" s="50"/>
      <c r="ACQ19" s="50"/>
      <c r="ACR19" s="50"/>
      <c r="ACS19" s="50"/>
      <c r="ACT19" s="50"/>
      <c r="ACU19" s="50"/>
      <c r="ACV19" s="50"/>
      <c r="ACW19" s="50"/>
      <c r="ACX19" s="50"/>
      <c r="ACY19" s="50"/>
      <c r="ACZ19" s="50"/>
      <c r="ADA19" s="50"/>
      <c r="ADB19" s="50"/>
      <c r="ADC19" s="50"/>
      <c r="ADD19" s="50"/>
      <c r="ADE19" s="50"/>
      <c r="ADF19" s="50"/>
      <c r="ADG19" s="50"/>
      <c r="ADH19" s="50"/>
      <c r="ADI19" s="50"/>
      <c r="ADJ19" s="50"/>
      <c r="ADK19" s="50"/>
      <c r="ADL19" s="50"/>
      <c r="ADM19" s="50"/>
      <c r="ADN19" s="50"/>
      <c r="ADO19" s="50"/>
      <c r="ADP19" s="50"/>
      <c r="ADQ19" s="50"/>
      <c r="ADR19" s="50"/>
      <c r="ADS19" s="50"/>
      <c r="ADT19" s="50"/>
      <c r="ADU19" s="50"/>
      <c r="ADV19" s="50"/>
      <c r="ADW19" s="50"/>
      <c r="ADX19" s="50"/>
      <c r="ADY19" s="50"/>
      <c r="ADZ19" s="50"/>
      <c r="AEA19" s="50"/>
      <c r="AEB19" s="50"/>
      <c r="AEC19" s="50"/>
      <c r="AED19" s="50"/>
      <c r="AEE19" s="50"/>
      <c r="AEF19" s="50"/>
      <c r="AEG19" s="50"/>
      <c r="AEH19" s="50"/>
      <c r="AEI19" s="50"/>
      <c r="AEJ19" s="50"/>
      <c r="AEK19" s="50"/>
      <c r="AEL19" s="50"/>
      <c r="AEM19" s="50"/>
      <c r="AEN19" s="50"/>
      <c r="AEO19" s="50"/>
      <c r="AEP19" s="50"/>
      <c r="AEQ19" s="50"/>
      <c r="AER19" s="50"/>
      <c r="AES19" s="50"/>
      <c r="AET19" s="50"/>
      <c r="AEU19" s="50"/>
      <c r="AEV19" s="50"/>
      <c r="AEW19" s="50"/>
      <c r="AEX19" s="50"/>
      <c r="AEY19" s="50"/>
      <c r="AEZ19" s="50"/>
      <c r="AFA19" s="50"/>
      <c r="AFB19" s="50"/>
      <c r="AFC19" s="50"/>
      <c r="AFD19" s="50"/>
      <c r="AFE19" s="50"/>
      <c r="AFF19" s="50"/>
      <c r="AFG19" s="50"/>
      <c r="AFH19" s="50"/>
      <c r="AFI19" s="50"/>
      <c r="AFJ19" s="50"/>
      <c r="AFK19" s="50"/>
      <c r="AFL19" s="50"/>
      <c r="AFM19" s="50"/>
      <c r="AFN19" s="50"/>
      <c r="AFO19" s="50"/>
      <c r="AFP19" s="50"/>
      <c r="AFQ19" s="50"/>
      <c r="AFR19" s="50"/>
      <c r="AFS19" s="50"/>
      <c r="AFT19" s="50"/>
      <c r="AFU19" s="50"/>
      <c r="AFV19" s="50"/>
      <c r="AFW19" s="50"/>
      <c r="AFX19" s="50"/>
      <c r="AFY19" s="50"/>
      <c r="AFZ19" s="50"/>
      <c r="AGA19" s="50"/>
      <c r="AGB19" s="50"/>
      <c r="AGC19" s="50"/>
      <c r="AGD19" s="50"/>
      <c r="AGE19" s="50"/>
      <c r="AGF19" s="50"/>
      <c r="AGG19" s="50"/>
      <c r="AGH19" s="50"/>
      <c r="AGI19" s="50"/>
      <c r="AGJ19" s="50"/>
      <c r="AGK19" s="50"/>
      <c r="AGL19" s="50"/>
      <c r="AGM19" s="50"/>
      <c r="AGN19" s="50"/>
      <c r="AGO19" s="50"/>
      <c r="AGP19" s="50"/>
      <c r="AGQ19" s="50"/>
      <c r="AGR19" s="50"/>
      <c r="AGS19" s="50"/>
      <c r="AGT19" s="50"/>
      <c r="AGU19" s="50"/>
      <c r="AGV19" s="50"/>
      <c r="AGW19" s="50"/>
      <c r="AGX19" s="50"/>
      <c r="AGY19" s="50"/>
      <c r="AGZ19" s="50"/>
      <c r="AHA19" s="50"/>
      <c r="AHB19" s="50"/>
      <c r="AHC19" s="50"/>
      <c r="AHD19" s="50"/>
      <c r="AHE19" s="50"/>
      <c r="AHF19" s="50"/>
      <c r="AHG19" s="50"/>
      <c r="AHH19" s="50"/>
      <c r="AHI19" s="50"/>
      <c r="AHJ19" s="50"/>
      <c r="AHK19" s="50"/>
      <c r="AHL19" s="50"/>
      <c r="AHM19" s="50"/>
      <c r="AHN19" s="50"/>
      <c r="AHO19" s="50"/>
      <c r="AHP19" s="50"/>
      <c r="AHQ19" s="50"/>
      <c r="AHR19" s="50"/>
      <c r="AHS19" s="50"/>
      <c r="AHT19" s="50"/>
      <c r="AHU19" s="50"/>
      <c r="AHV19" s="50"/>
      <c r="AHW19" s="50"/>
      <c r="AHX19" s="50"/>
      <c r="AHY19" s="50"/>
      <c r="AHZ19" s="50"/>
      <c r="AIA19" s="50"/>
      <c r="AIB19" s="50"/>
      <c r="AIC19" s="50"/>
      <c r="AID19" s="50"/>
      <c r="AIE19" s="50"/>
      <c r="AIF19" s="50"/>
      <c r="AIG19" s="50"/>
      <c r="AIH19" s="50"/>
      <c r="AII19" s="50"/>
      <c r="AIJ19" s="50"/>
      <c r="AIK19" s="50"/>
      <c r="AIL19" s="50"/>
      <c r="AIM19" s="50"/>
      <c r="AIN19" s="50"/>
      <c r="AIO19" s="50"/>
      <c r="AIP19" s="50"/>
      <c r="AIQ19" s="50"/>
      <c r="AIR19" s="50"/>
      <c r="AIS19" s="50"/>
      <c r="AIT19" s="50"/>
      <c r="AIU19" s="50"/>
      <c r="AIV19" s="50"/>
      <c r="AIW19" s="50"/>
      <c r="AIX19" s="50"/>
      <c r="AIY19" s="50"/>
      <c r="AIZ19" s="50"/>
      <c r="AJA19" s="50"/>
      <c r="AJB19" s="50"/>
      <c r="AJC19" s="50"/>
      <c r="AJD19" s="50"/>
      <c r="AJE19" s="50"/>
      <c r="AJF19" s="50"/>
      <c r="AJG19" s="50"/>
      <c r="AJH19" s="50"/>
      <c r="AJI19" s="50"/>
      <c r="AJJ19" s="50"/>
      <c r="AJK19" s="50"/>
      <c r="AJL19" s="50"/>
      <c r="AJM19" s="50"/>
      <c r="AJN19" s="50"/>
      <c r="AJO19" s="50"/>
      <c r="AJP19" s="50"/>
      <c r="AJQ19" s="50"/>
      <c r="AJR19" s="50"/>
      <c r="AJS19" s="50"/>
      <c r="AJT19" s="50"/>
      <c r="AJU19" s="50"/>
      <c r="AJV19" s="50"/>
      <c r="AJW19" s="50"/>
      <c r="AJX19" s="50"/>
      <c r="AJY19" s="50"/>
      <c r="AJZ19" s="50"/>
      <c r="AKA19" s="50"/>
      <c r="AKB19" s="50"/>
      <c r="AKC19" s="50"/>
      <c r="AKD19" s="50"/>
      <c r="AKE19" s="50"/>
      <c r="AKF19" s="50"/>
      <c r="AKG19" s="50"/>
      <c r="AKH19" s="50"/>
      <c r="AKI19" s="50"/>
      <c r="AKJ19" s="50"/>
      <c r="AKK19" s="50"/>
      <c r="AKL19" s="50"/>
      <c r="AKM19" s="50"/>
      <c r="AKN19" s="50"/>
      <c r="AKO19" s="50"/>
      <c r="AKP19" s="50"/>
      <c r="AKQ19" s="50"/>
      <c r="AKR19" s="50"/>
      <c r="AKS19" s="50"/>
      <c r="AKT19" s="50"/>
      <c r="AKU19" s="50"/>
      <c r="AKV19" s="50"/>
      <c r="AKW19" s="50"/>
      <c r="AKX19" s="50"/>
      <c r="AKY19" s="50"/>
      <c r="AKZ19" s="50"/>
      <c r="ALA19" s="50"/>
      <c r="ALB19" s="50"/>
      <c r="ALC19" s="50"/>
      <c r="ALD19" s="50"/>
      <c r="ALE19" s="50"/>
      <c r="ALF19" s="50"/>
      <c r="ALG19" s="50"/>
      <c r="ALH19" s="50"/>
      <c r="ALI19" s="50"/>
      <c r="ALJ19" s="50"/>
      <c r="ALK19" s="50"/>
      <c r="ALL19" s="50"/>
      <c r="ALM19" s="50"/>
      <c r="ALN19" s="50"/>
      <c r="ALO19" s="50"/>
      <c r="ALP19" s="50"/>
      <c r="ALQ19" s="50"/>
      <c r="ALR19" s="50"/>
      <c r="ALS19" s="50"/>
      <c r="ALT19" s="50"/>
      <c r="ALU19" s="50"/>
      <c r="ALV19" s="50"/>
      <c r="ALW19" s="50"/>
      <c r="ALX19" s="50"/>
      <c r="ALY19" s="50"/>
      <c r="ALZ19" s="50"/>
      <c r="AMA19" s="50"/>
      <c r="AMB19" s="50"/>
      <c r="AMC19" s="50"/>
      <c r="AMD19" s="50"/>
      <c r="AME19" s="50"/>
      <c r="AMF19" s="50"/>
      <c r="AMG19" s="50"/>
      <c r="AMH19" s="50"/>
      <c r="AMI19" s="50"/>
      <c r="AMJ19" s="50"/>
      <c r="AMK19" s="50"/>
    </row>
    <row r="20" spans="1:1025" x14ac:dyDescent="0.3">
      <c r="A20" s="104" t="s">
        <v>352</v>
      </c>
      <c r="B20" s="41">
        <v>126.46</v>
      </c>
      <c r="C20" s="41">
        <v>279.77</v>
      </c>
      <c r="D20" s="41">
        <v>74.34</v>
      </c>
      <c r="E20" s="41">
        <v>480.57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  <c r="IW20" s="50"/>
      <c r="IX20" s="50"/>
      <c r="IY20" s="50"/>
      <c r="IZ20" s="50"/>
      <c r="JA20" s="50"/>
      <c r="JB20" s="50"/>
      <c r="JC20" s="50"/>
      <c r="JD20" s="50"/>
      <c r="JE20" s="50"/>
      <c r="JF20" s="50"/>
      <c r="JG20" s="50"/>
      <c r="JH20" s="50"/>
      <c r="JI20" s="50"/>
      <c r="JJ20" s="50"/>
      <c r="JK20" s="50"/>
      <c r="JL20" s="50"/>
      <c r="JM20" s="50"/>
      <c r="JN20" s="50"/>
      <c r="JO20" s="50"/>
      <c r="JP20" s="50"/>
      <c r="JQ20" s="50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50"/>
      <c r="KC20" s="50"/>
      <c r="KD20" s="50"/>
      <c r="KE20" s="50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50"/>
      <c r="KQ20" s="50"/>
      <c r="KR20" s="50"/>
      <c r="KS20" s="50"/>
      <c r="KT20" s="50"/>
      <c r="KU20" s="50"/>
      <c r="KV20" s="50"/>
      <c r="KW20" s="50"/>
      <c r="KX20" s="50"/>
      <c r="KY20" s="50"/>
      <c r="KZ20" s="50"/>
      <c r="LA20" s="50"/>
      <c r="LB20" s="50"/>
      <c r="LC20" s="50"/>
      <c r="LD20" s="50"/>
      <c r="LE20" s="50"/>
      <c r="LF20" s="50"/>
      <c r="LG20" s="50"/>
      <c r="LH20" s="50"/>
      <c r="LI20" s="50"/>
      <c r="LJ20" s="50"/>
      <c r="LK20" s="50"/>
      <c r="LL20" s="50"/>
      <c r="LM20" s="50"/>
      <c r="LN20" s="50"/>
      <c r="LO20" s="50"/>
      <c r="LP20" s="50"/>
      <c r="LQ20" s="50"/>
      <c r="LR20" s="50"/>
      <c r="LS20" s="50"/>
      <c r="LT20" s="50"/>
      <c r="LU20" s="50"/>
      <c r="LV20" s="50"/>
      <c r="LW20" s="50"/>
      <c r="LX20" s="50"/>
      <c r="LY20" s="50"/>
      <c r="LZ20" s="50"/>
      <c r="MA20" s="50"/>
      <c r="MB20" s="50"/>
      <c r="MC20" s="50"/>
      <c r="MD20" s="50"/>
      <c r="ME20" s="50"/>
      <c r="MF20" s="50"/>
      <c r="MG20" s="50"/>
      <c r="MH20" s="50"/>
      <c r="MI20" s="50"/>
      <c r="MJ20" s="50"/>
      <c r="MK20" s="50"/>
      <c r="ML20" s="50"/>
      <c r="MM20" s="50"/>
      <c r="MN20" s="50"/>
      <c r="MO20" s="50"/>
      <c r="MP20" s="50"/>
      <c r="MQ20" s="50"/>
      <c r="MR20" s="50"/>
      <c r="MS20" s="50"/>
      <c r="MT20" s="50"/>
      <c r="MU20" s="50"/>
      <c r="MV20" s="50"/>
      <c r="MW20" s="50"/>
      <c r="MX20" s="50"/>
      <c r="MY20" s="50"/>
      <c r="MZ20" s="50"/>
      <c r="NA20" s="50"/>
      <c r="NB20" s="50"/>
      <c r="NC20" s="50"/>
      <c r="ND20" s="50"/>
      <c r="NE20" s="50"/>
      <c r="NF20" s="50"/>
      <c r="NG20" s="50"/>
      <c r="NH20" s="50"/>
      <c r="NI20" s="50"/>
      <c r="NJ20" s="50"/>
      <c r="NK20" s="50"/>
      <c r="NL20" s="50"/>
      <c r="NM20" s="50"/>
      <c r="NN20" s="50"/>
      <c r="NO20" s="50"/>
      <c r="NP20" s="50"/>
      <c r="NQ20" s="50"/>
      <c r="NR20" s="50"/>
      <c r="NS20" s="50"/>
      <c r="NT20" s="50"/>
      <c r="NU20" s="50"/>
      <c r="NV20" s="50"/>
      <c r="NW20" s="50"/>
      <c r="NX20" s="50"/>
      <c r="NY20" s="50"/>
      <c r="NZ20" s="50"/>
      <c r="OA20" s="50"/>
      <c r="OB20" s="50"/>
      <c r="OC20" s="50"/>
      <c r="OD20" s="50"/>
      <c r="OE20" s="50"/>
      <c r="OF20" s="50"/>
      <c r="OG20" s="50"/>
      <c r="OH20" s="50"/>
      <c r="OI20" s="50"/>
      <c r="OJ20" s="50"/>
      <c r="OK20" s="50"/>
      <c r="OL20" s="50"/>
      <c r="OM20" s="50"/>
      <c r="ON20" s="50"/>
      <c r="OO20" s="50"/>
      <c r="OP20" s="50"/>
      <c r="OQ20" s="50"/>
      <c r="OR20" s="50"/>
      <c r="OS20" s="50"/>
      <c r="OT20" s="50"/>
      <c r="OU20" s="50"/>
      <c r="OV20" s="50"/>
      <c r="OW20" s="50"/>
      <c r="OX20" s="50"/>
      <c r="OY20" s="50"/>
      <c r="OZ20" s="50"/>
      <c r="PA20" s="50"/>
      <c r="PB20" s="50"/>
      <c r="PC20" s="50"/>
      <c r="PD20" s="50"/>
      <c r="PE20" s="50"/>
      <c r="PF20" s="50"/>
      <c r="PG20" s="50"/>
      <c r="PH20" s="50"/>
      <c r="PI20" s="50"/>
      <c r="PJ20" s="50"/>
      <c r="PK20" s="50"/>
      <c r="PL20" s="50"/>
      <c r="PM20" s="50"/>
      <c r="PN20" s="50"/>
      <c r="PO20" s="50"/>
      <c r="PP20" s="50"/>
      <c r="PQ20" s="50"/>
      <c r="PR20" s="50"/>
      <c r="PS20" s="50"/>
      <c r="PT20" s="50"/>
      <c r="PU20" s="50"/>
      <c r="PV20" s="50"/>
      <c r="PW20" s="50"/>
      <c r="PX20" s="50"/>
      <c r="PY20" s="50"/>
      <c r="PZ20" s="50"/>
      <c r="QA20" s="50"/>
      <c r="QB20" s="50"/>
      <c r="QC20" s="50"/>
      <c r="QD20" s="50"/>
      <c r="QE20" s="50"/>
      <c r="QF20" s="50"/>
      <c r="QG20" s="50"/>
      <c r="QH20" s="50"/>
      <c r="QI20" s="50"/>
      <c r="QJ20" s="50"/>
      <c r="QK20" s="50"/>
      <c r="QL20" s="50"/>
      <c r="QM20" s="50"/>
      <c r="QN20" s="50"/>
      <c r="QO20" s="50"/>
      <c r="QP20" s="50"/>
      <c r="QQ20" s="50"/>
      <c r="QR20" s="50"/>
      <c r="QS20" s="50"/>
      <c r="QT20" s="50"/>
      <c r="QU20" s="50"/>
      <c r="QV20" s="50"/>
      <c r="QW20" s="50"/>
      <c r="QX20" s="50"/>
      <c r="QY20" s="50"/>
      <c r="QZ20" s="50"/>
      <c r="RA20" s="50"/>
      <c r="RB20" s="50"/>
      <c r="RC20" s="50"/>
      <c r="RD20" s="50"/>
      <c r="RE20" s="50"/>
      <c r="RF20" s="50"/>
      <c r="RG20" s="50"/>
      <c r="RH20" s="50"/>
      <c r="RI20" s="50"/>
      <c r="RJ20" s="50"/>
      <c r="RK20" s="50"/>
      <c r="RL20" s="50"/>
      <c r="RM20" s="50"/>
      <c r="RN20" s="50"/>
      <c r="RO20" s="50"/>
      <c r="RP20" s="50"/>
      <c r="RQ20" s="50"/>
      <c r="RR20" s="50"/>
      <c r="RS20" s="50"/>
      <c r="RT20" s="50"/>
      <c r="RU20" s="50"/>
      <c r="RV20" s="50"/>
      <c r="RW20" s="50"/>
      <c r="RX20" s="50"/>
      <c r="RY20" s="50"/>
      <c r="RZ20" s="50"/>
      <c r="SA20" s="50"/>
      <c r="SB20" s="50"/>
      <c r="SC20" s="50"/>
      <c r="SD20" s="50"/>
      <c r="SE20" s="50"/>
      <c r="SF20" s="50"/>
      <c r="SG20" s="50"/>
      <c r="SH20" s="50"/>
      <c r="SI20" s="50"/>
      <c r="SJ20" s="50"/>
      <c r="SK20" s="50"/>
      <c r="SL20" s="50"/>
      <c r="SM20" s="50"/>
      <c r="SN20" s="50"/>
      <c r="SO20" s="50"/>
      <c r="SP20" s="50"/>
      <c r="SQ20" s="50"/>
      <c r="SR20" s="50"/>
      <c r="SS20" s="50"/>
      <c r="ST20" s="50"/>
      <c r="SU20" s="50"/>
      <c r="SV20" s="50"/>
      <c r="SW20" s="50"/>
      <c r="SX20" s="50"/>
      <c r="SY20" s="50"/>
      <c r="SZ20" s="50"/>
      <c r="TA20" s="50"/>
      <c r="TB20" s="50"/>
      <c r="TC20" s="50"/>
      <c r="TD20" s="50"/>
      <c r="TE20" s="50"/>
      <c r="TF20" s="50"/>
      <c r="TG20" s="50"/>
      <c r="TH20" s="50"/>
      <c r="TI20" s="50"/>
      <c r="TJ20" s="50"/>
      <c r="TK20" s="50"/>
      <c r="TL20" s="50"/>
      <c r="TM20" s="50"/>
      <c r="TN20" s="50"/>
      <c r="TO20" s="50"/>
      <c r="TP20" s="50"/>
      <c r="TQ20" s="50"/>
      <c r="TR20" s="50"/>
      <c r="TS20" s="50"/>
      <c r="TT20" s="50"/>
      <c r="TU20" s="50"/>
      <c r="TV20" s="50"/>
      <c r="TW20" s="50"/>
      <c r="TX20" s="50"/>
      <c r="TY20" s="50"/>
      <c r="TZ20" s="50"/>
      <c r="UA20" s="50"/>
      <c r="UB20" s="50"/>
      <c r="UC20" s="50"/>
      <c r="UD20" s="50"/>
      <c r="UE20" s="50"/>
      <c r="UF20" s="50"/>
      <c r="UG20" s="50"/>
      <c r="UH20" s="50"/>
      <c r="UI20" s="50"/>
      <c r="UJ20" s="50"/>
      <c r="UK20" s="50"/>
      <c r="UL20" s="50"/>
      <c r="UM20" s="50"/>
      <c r="UN20" s="50"/>
      <c r="UO20" s="50"/>
      <c r="UP20" s="50"/>
      <c r="UQ20" s="50"/>
      <c r="UR20" s="50"/>
      <c r="US20" s="50"/>
      <c r="UT20" s="50"/>
      <c r="UU20" s="50"/>
      <c r="UV20" s="50"/>
      <c r="UW20" s="50"/>
      <c r="UX20" s="50"/>
      <c r="UY20" s="50"/>
      <c r="UZ20" s="50"/>
      <c r="VA20" s="50"/>
      <c r="VB20" s="50"/>
      <c r="VC20" s="50"/>
      <c r="VD20" s="50"/>
      <c r="VE20" s="50"/>
      <c r="VF20" s="50"/>
      <c r="VG20" s="50"/>
      <c r="VH20" s="50"/>
      <c r="VI20" s="50"/>
      <c r="VJ20" s="50"/>
      <c r="VK20" s="50"/>
      <c r="VL20" s="50"/>
      <c r="VM20" s="50"/>
      <c r="VN20" s="50"/>
      <c r="VO20" s="50"/>
      <c r="VP20" s="50"/>
      <c r="VQ20" s="50"/>
      <c r="VR20" s="50"/>
      <c r="VS20" s="50"/>
      <c r="VT20" s="50"/>
      <c r="VU20" s="50"/>
      <c r="VV20" s="50"/>
      <c r="VW20" s="50"/>
      <c r="VX20" s="50"/>
      <c r="VY20" s="50"/>
      <c r="VZ20" s="50"/>
      <c r="WA20" s="50"/>
      <c r="WB20" s="50"/>
      <c r="WC20" s="50"/>
      <c r="WD20" s="50"/>
      <c r="WE20" s="50"/>
      <c r="WF20" s="50"/>
      <c r="WG20" s="50"/>
      <c r="WH20" s="50"/>
      <c r="WI20" s="50"/>
      <c r="WJ20" s="50"/>
      <c r="WK20" s="50"/>
      <c r="WL20" s="50"/>
      <c r="WM20" s="50"/>
      <c r="WN20" s="50"/>
      <c r="WO20" s="50"/>
      <c r="WP20" s="50"/>
      <c r="WQ20" s="50"/>
      <c r="WR20" s="50"/>
      <c r="WS20" s="50"/>
      <c r="WT20" s="50"/>
      <c r="WU20" s="50"/>
      <c r="WV20" s="50"/>
      <c r="WW20" s="50"/>
      <c r="WX20" s="50"/>
      <c r="WY20" s="50"/>
      <c r="WZ20" s="50"/>
      <c r="XA20" s="50"/>
      <c r="XB20" s="50"/>
      <c r="XC20" s="50"/>
      <c r="XD20" s="50"/>
      <c r="XE20" s="50"/>
      <c r="XF20" s="50"/>
      <c r="XG20" s="50"/>
      <c r="XH20" s="50"/>
      <c r="XI20" s="50"/>
      <c r="XJ20" s="50"/>
      <c r="XK20" s="50"/>
      <c r="XL20" s="50"/>
      <c r="XM20" s="50"/>
      <c r="XN20" s="50"/>
      <c r="XO20" s="50"/>
      <c r="XP20" s="50"/>
      <c r="XQ20" s="50"/>
      <c r="XR20" s="50"/>
      <c r="XS20" s="50"/>
      <c r="XT20" s="50"/>
      <c r="XU20" s="50"/>
      <c r="XV20" s="50"/>
      <c r="XW20" s="50"/>
      <c r="XX20" s="50"/>
      <c r="XY20" s="50"/>
      <c r="XZ20" s="50"/>
      <c r="YA20" s="50"/>
      <c r="YB20" s="50"/>
      <c r="YC20" s="50"/>
      <c r="YD20" s="50"/>
      <c r="YE20" s="50"/>
      <c r="YF20" s="50"/>
      <c r="YG20" s="50"/>
      <c r="YH20" s="50"/>
      <c r="YI20" s="50"/>
      <c r="YJ20" s="50"/>
      <c r="YK20" s="50"/>
      <c r="YL20" s="50"/>
      <c r="YM20" s="50"/>
      <c r="YN20" s="50"/>
      <c r="YO20" s="50"/>
      <c r="YP20" s="50"/>
      <c r="YQ20" s="50"/>
      <c r="YR20" s="50"/>
      <c r="YS20" s="50"/>
      <c r="YT20" s="50"/>
      <c r="YU20" s="50"/>
      <c r="YV20" s="50"/>
      <c r="YW20" s="50"/>
      <c r="YX20" s="50"/>
      <c r="YY20" s="50"/>
      <c r="YZ20" s="50"/>
      <c r="ZA20" s="50"/>
      <c r="ZB20" s="50"/>
      <c r="ZC20" s="50"/>
      <c r="ZD20" s="50"/>
      <c r="ZE20" s="50"/>
      <c r="ZF20" s="50"/>
      <c r="ZG20" s="50"/>
      <c r="ZH20" s="50"/>
      <c r="ZI20" s="50"/>
      <c r="ZJ20" s="50"/>
      <c r="ZK20" s="50"/>
      <c r="ZL20" s="50"/>
      <c r="ZM20" s="50"/>
      <c r="ZN20" s="50"/>
      <c r="ZO20" s="50"/>
      <c r="ZP20" s="50"/>
      <c r="ZQ20" s="50"/>
      <c r="ZR20" s="50"/>
      <c r="ZS20" s="50"/>
      <c r="ZT20" s="50"/>
      <c r="ZU20" s="50"/>
      <c r="ZV20" s="50"/>
      <c r="ZW20" s="50"/>
      <c r="ZX20" s="50"/>
      <c r="ZY20" s="50"/>
      <c r="ZZ20" s="50"/>
      <c r="AAA20" s="50"/>
      <c r="AAB20" s="50"/>
      <c r="AAC20" s="50"/>
      <c r="AAD20" s="50"/>
      <c r="AAE20" s="50"/>
      <c r="AAF20" s="50"/>
      <c r="AAG20" s="50"/>
      <c r="AAH20" s="50"/>
      <c r="AAI20" s="50"/>
      <c r="AAJ20" s="50"/>
      <c r="AAK20" s="50"/>
      <c r="AAL20" s="50"/>
      <c r="AAM20" s="50"/>
      <c r="AAN20" s="50"/>
      <c r="AAO20" s="50"/>
      <c r="AAP20" s="50"/>
      <c r="AAQ20" s="50"/>
      <c r="AAR20" s="50"/>
      <c r="AAS20" s="50"/>
      <c r="AAT20" s="50"/>
      <c r="AAU20" s="50"/>
      <c r="AAV20" s="50"/>
      <c r="AAW20" s="50"/>
      <c r="AAX20" s="50"/>
      <c r="AAY20" s="50"/>
      <c r="AAZ20" s="50"/>
      <c r="ABA20" s="50"/>
      <c r="ABB20" s="50"/>
      <c r="ABC20" s="50"/>
      <c r="ABD20" s="50"/>
      <c r="ABE20" s="50"/>
      <c r="ABF20" s="50"/>
      <c r="ABG20" s="50"/>
      <c r="ABH20" s="50"/>
      <c r="ABI20" s="50"/>
      <c r="ABJ20" s="50"/>
      <c r="ABK20" s="50"/>
      <c r="ABL20" s="50"/>
      <c r="ABM20" s="50"/>
      <c r="ABN20" s="50"/>
      <c r="ABO20" s="50"/>
      <c r="ABP20" s="50"/>
      <c r="ABQ20" s="50"/>
      <c r="ABR20" s="50"/>
      <c r="ABS20" s="50"/>
      <c r="ABT20" s="50"/>
      <c r="ABU20" s="50"/>
      <c r="ABV20" s="50"/>
      <c r="ABW20" s="50"/>
      <c r="ABX20" s="50"/>
      <c r="ABY20" s="50"/>
      <c r="ABZ20" s="50"/>
      <c r="ACA20" s="50"/>
      <c r="ACB20" s="50"/>
      <c r="ACC20" s="50"/>
      <c r="ACD20" s="50"/>
      <c r="ACE20" s="50"/>
      <c r="ACF20" s="50"/>
      <c r="ACG20" s="50"/>
      <c r="ACH20" s="50"/>
      <c r="ACI20" s="50"/>
      <c r="ACJ20" s="50"/>
      <c r="ACK20" s="50"/>
      <c r="ACL20" s="50"/>
      <c r="ACM20" s="50"/>
      <c r="ACN20" s="50"/>
      <c r="ACO20" s="50"/>
      <c r="ACP20" s="50"/>
      <c r="ACQ20" s="50"/>
      <c r="ACR20" s="50"/>
      <c r="ACS20" s="50"/>
      <c r="ACT20" s="50"/>
      <c r="ACU20" s="50"/>
      <c r="ACV20" s="50"/>
      <c r="ACW20" s="50"/>
      <c r="ACX20" s="50"/>
      <c r="ACY20" s="50"/>
      <c r="ACZ20" s="50"/>
      <c r="ADA20" s="50"/>
      <c r="ADB20" s="50"/>
      <c r="ADC20" s="50"/>
      <c r="ADD20" s="50"/>
      <c r="ADE20" s="50"/>
      <c r="ADF20" s="50"/>
      <c r="ADG20" s="50"/>
      <c r="ADH20" s="50"/>
      <c r="ADI20" s="50"/>
      <c r="ADJ20" s="50"/>
      <c r="ADK20" s="50"/>
      <c r="ADL20" s="50"/>
      <c r="ADM20" s="50"/>
      <c r="ADN20" s="50"/>
      <c r="ADO20" s="50"/>
      <c r="ADP20" s="50"/>
      <c r="ADQ20" s="50"/>
      <c r="ADR20" s="50"/>
      <c r="ADS20" s="50"/>
      <c r="ADT20" s="50"/>
      <c r="ADU20" s="50"/>
      <c r="ADV20" s="50"/>
      <c r="ADW20" s="50"/>
      <c r="ADX20" s="50"/>
      <c r="ADY20" s="50"/>
      <c r="ADZ20" s="50"/>
      <c r="AEA20" s="50"/>
      <c r="AEB20" s="50"/>
      <c r="AEC20" s="50"/>
      <c r="AED20" s="50"/>
      <c r="AEE20" s="50"/>
      <c r="AEF20" s="50"/>
      <c r="AEG20" s="50"/>
      <c r="AEH20" s="50"/>
      <c r="AEI20" s="50"/>
      <c r="AEJ20" s="50"/>
      <c r="AEK20" s="50"/>
      <c r="AEL20" s="50"/>
      <c r="AEM20" s="50"/>
      <c r="AEN20" s="50"/>
      <c r="AEO20" s="50"/>
      <c r="AEP20" s="50"/>
      <c r="AEQ20" s="50"/>
      <c r="AER20" s="50"/>
      <c r="AES20" s="50"/>
      <c r="AET20" s="50"/>
      <c r="AEU20" s="50"/>
      <c r="AEV20" s="50"/>
      <c r="AEW20" s="50"/>
      <c r="AEX20" s="50"/>
      <c r="AEY20" s="50"/>
      <c r="AEZ20" s="50"/>
      <c r="AFA20" s="50"/>
      <c r="AFB20" s="50"/>
      <c r="AFC20" s="50"/>
      <c r="AFD20" s="50"/>
      <c r="AFE20" s="50"/>
      <c r="AFF20" s="50"/>
      <c r="AFG20" s="50"/>
      <c r="AFH20" s="50"/>
      <c r="AFI20" s="50"/>
      <c r="AFJ20" s="50"/>
      <c r="AFK20" s="50"/>
      <c r="AFL20" s="50"/>
      <c r="AFM20" s="50"/>
      <c r="AFN20" s="50"/>
      <c r="AFO20" s="50"/>
      <c r="AFP20" s="50"/>
      <c r="AFQ20" s="50"/>
      <c r="AFR20" s="50"/>
      <c r="AFS20" s="50"/>
      <c r="AFT20" s="50"/>
      <c r="AFU20" s="50"/>
      <c r="AFV20" s="50"/>
      <c r="AFW20" s="50"/>
      <c r="AFX20" s="50"/>
      <c r="AFY20" s="50"/>
      <c r="AFZ20" s="50"/>
      <c r="AGA20" s="50"/>
      <c r="AGB20" s="50"/>
      <c r="AGC20" s="50"/>
      <c r="AGD20" s="50"/>
      <c r="AGE20" s="50"/>
      <c r="AGF20" s="50"/>
      <c r="AGG20" s="50"/>
      <c r="AGH20" s="50"/>
      <c r="AGI20" s="50"/>
      <c r="AGJ20" s="50"/>
      <c r="AGK20" s="50"/>
      <c r="AGL20" s="50"/>
      <c r="AGM20" s="50"/>
      <c r="AGN20" s="50"/>
      <c r="AGO20" s="50"/>
      <c r="AGP20" s="50"/>
      <c r="AGQ20" s="50"/>
      <c r="AGR20" s="50"/>
      <c r="AGS20" s="50"/>
      <c r="AGT20" s="50"/>
      <c r="AGU20" s="50"/>
      <c r="AGV20" s="50"/>
      <c r="AGW20" s="50"/>
      <c r="AGX20" s="50"/>
      <c r="AGY20" s="50"/>
      <c r="AGZ20" s="50"/>
      <c r="AHA20" s="50"/>
      <c r="AHB20" s="50"/>
      <c r="AHC20" s="50"/>
      <c r="AHD20" s="50"/>
      <c r="AHE20" s="50"/>
      <c r="AHF20" s="50"/>
      <c r="AHG20" s="50"/>
      <c r="AHH20" s="50"/>
      <c r="AHI20" s="50"/>
      <c r="AHJ20" s="50"/>
      <c r="AHK20" s="50"/>
      <c r="AHL20" s="50"/>
      <c r="AHM20" s="50"/>
      <c r="AHN20" s="50"/>
      <c r="AHO20" s="50"/>
      <c r="AHP20" s="50"/>
      <c r="AHQ20" s="50"/>
      <c r="AHR20" s="50"/>
      <c r="AHS20" s="50"/>
      <c r="AHT20" s="50"/>
      <c r="AHU20" s="50"/>
      <c r="AHV20" s="50"/>
      <c r="AHW20" s="50"/>
      <c r="AHX20" s="50"/>
      <c r="AHY20" s="50"/>
      <c r="AHZ20" s="50"/>
      <c r="AIA20" s="50"/>
      <c r="AIB20" s="50"/>
      <c r="AIC20" s="50"/>
      <c r="AID20" s="50"/>
      <c r="AIE20" s="50"/>
      <c r="AIF20" s="50"/>
      <c r="AIG20" s="50"/>
      <c r="AIH20" s="50"/>
      <c r="AII20" s="50"/>
      <c r="AIJ20" s="50"/>
      <c r="AIK20" s="50"/>
      <c r="AIL20" s="50"/>
      <c r="AIM20" s="50"/>
      <c r="AIN20" s="50"/>
      <c r="AIO20" s="50"/>
      <c r="AIP20" s="50"/>
      <c r="AIQ20" s="50"/>
      <c r="AIR20" s="50"/>
      <c r="AIS20" s="50"/>
      <c r="AIT20" s="50"/>
      <c r="AIU20" s="50"/>
      <c r="AIV20" s="50"/>
      <c r="AIW20" s="50"/>
      <c r="AIX20" s="50"/>
      <c r="AIY20" s="50"/>
      <c r="AIZ20" s="50"/>
      <c r="AJA20" s="50"/>
      <c r="AJB20" s="50"/>
      <c r="AJC20" s="50"/>
      <c r="AJD20" s="50"/>
      <c r="AJE20" s="50"/>
      <c r="AJF20" s="50"/>
      <c r="AJG20" s="50"/>
      <c r="AJH20" s="50"/>
      <c r="AJI20" s="50"/>
      <c r="AJJ20" s="50"/>
      <c r="AJK20" s="50"/>
      <c r="AJL20" s="50"/>
      <c r="AJM20" s="50"/>
      <c r="AJN20" s="50"/>
      <c r="AJO20" s="50"/>
      <c r="AJP20" s="50"/>
      <c r="AJQ20" s="50"/>
      <c r="AJR20" s="50"/>
      <c r="AJS20" s="50"/>
      <c r="AJT20" s="50"/>
      <c r="AJU20" s="50"/>
      <c r="AJV20" s="50"/>
      <c r="AJW20" s="50"/>
      <c r="AJX20" s="50"/>
      <c r="AJY20" s="50"/>
      <c r="AJZ20" s="50"/>
      <c r="AKA20" s="50"/>
      <c r="AKB20" s="50"/>
      <c r="AKC20" s="50"/>
      <c r="AKD20" s="50"/>
      <c r="AKE20" s="50"/>
      <c r="AKF20" s="50"/>
      <c r="AKG20" s="50"/>
      <c r="AKH20" s="50"/>
      <c r="AKI20" s="50"/>
      <c r="AKJ20" s="50"/>
      <c r="AKK20" s="50"/>
      <c r="AKL20" s="50"/>
      <c r="AKM20" s="50"/>
      <c r="AKN20" s="50"/>
      <c r="AKO20" s="50"/>
      <c r="AKP20" s="50"/>
      <c r="AKQ20" s="50"/>
      <c r="AKR20" s="50"/>
      <c r="AKS20" s="50"/>
      <c r="AKT20" s="50"/>
      <c r="AKU20" s="50"/>
      <c r="AKV20" s="50"/>
      <c r="AKW20" s="50"/>
      <c r="AKX20" s="50"/>
      <c r="AKY20" s="50"/>
      <c r="AKZ20" s="50"/>
      <c r="ALA20" s="50"/>
      <c r="ALB20" s="50"/>
      <c r="ALC20" s="50"/>
      <c r="ALD20" s="50"/>
      <c r="ALE20" s="50"/>
      <c r="ALF20" s="50"/>
      <c r="ALG20" s="50"/>
      <c r="ALH20" s="50"/>
      <c r="ALI20" s="50"/>
      <c r="ALJ20" s="50"/>
      <c r="ALK20" s="50"/>
      <c r="ALL20" s="50"/>
      <c r="ALM20" s="50"/>
      <c r="ALN20" s="50"/>
      <c r="ALO20" s="50"/>
      <c r="ALP20" s="50"/>
      <c r="ALQ20" s="50"/>
      <c r="ALR20" s="50"/>
      <c r="ALS20" s="50"/>
      <c r="ALT20" s="50"/>
      <c r="ALU20" s="50"/>
      <c r="ALV20" s="50"/>
      <c r="ALW20" s="50"/>
      <c r="ALX20" s="50"/>
      <c r="ALY20" s="50"/>
      <c r="ALZ20" s="50"/>
      <c r="AMA20" s="50"/>
      <c r="AMB20" s="50"/>
      <c r="AMC20" s="50"/>
      <c r="AMD20" s="50"/>
      <c r="AME20" s="50"/>
      <c r="AMF20" s="50"/>
      <c r="AMG20" s="50"/>
      <c r="AMH20" s="50"/>
      <c r="AMI20" s="50"/>
      <c r="AMJ20" s="50"/>
      <c r="AMK20" s="50"/>
    </row>
    <row r="21" spans="1:1025" x14ac:dyDescent="0.3">
      <c r="A21" s="104" t="s">
        <v>353</v>
      </c>
      <c r="B21" s="41">
        <v>244.29</v>
      </c>
      <c r="C21" s="41">
        <v>304</v>
      </c>
      <c r="D21" s="41">
        <v>123.58</v>
      </c>
      <c r="E21" s="41">
        <v>671.87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  <c r="LC21" s="50"/>
      <c r="LD21" s="50"/>
      <c r="LE21" s="50"/>
      <c r="LF21" s="50"/>
      <c r="LG21" s="50"/>
      <c r="LH21" s="50"/>
      <c r="LI21" s="50"/>
      <c r="LJ21" s="50"/>
      <c r="LK21" s="50"/>
      <c r="LL21" s="50"/>
      <c r="LM21" s="50"/>
      <c r="LN21" s="50"/>
      <c r="LO21" s="50"/>
      <c r="LP21" s="50"/>
      <c r="LQ21" s="50"/>
      <c r="LR21" s="50"/>
      <c r="LS21" s="50"/>
      <c r="LT21" s="50"/>
      <c r="LU21" s="50"/>
      <c r="LV21" s="50"/>
      <c r="LW21" s="50"/>
      <c r="LX21" s="50"/>
      <c r="LY21" s="50"/>
      <c r="LZ21" s="50"/>
      <c r="MA21" s="50"/>
      <c r="MB21" s="50"/>
      <c r="MC21" s="50"/>
      <c r="MD21" s="50"/>
      <c r="ME21" s="50"/>
      <c r="MF21" s="50"/>
      <c r="MG21" s="50"/>
      <c r="MH21" s="50"/>
      <c r="MI21" s="50"/>
      <c r="MJ21" s="50"/>
      <c r="MK21" s="50"/>
      <c r="ML21" s="50"/>
      <c r="MM21" s="50"/>
      <c r="MN21" s="50"/>
      <c r="MO21" s="50"/>
      <c r="MP21" s="50"/>
      <c r="MQ21" s="50"/>
      <c r="MR21" s="50"/>
      <c r="MS21" s="50"/>
      <c r="MT21" s="50"/>
      <c r="MU21" s="50"/>
      <c r="MV21" s="50"/>
      <c r="MW21" s="50"/>
      <c r="MX21" s="50"/>
      <c r="MY21" s="50"/>
      <c r="MZ21" s="50"/>
      <c r="NA21" s="50"/>
      <c r="NB21" s="50"/>
      <c r="NC21" s="50"/>
      <c r="ND21" s="50"/>
      <c r="NE21" s="50"/>
      <c r="NF21" s="50"/>
      <c r="NG21" s="50"/>
      <c r="NH21" s="50"/>
      <c r="NI21" s="50"/>
      <c r="NJ21" s="50"/>
      <c r="NK21" s="50"/>
      <c r="NL21" s="50"/>
      <c r="NM21" s="50"/>
      <c r="NN21" s="50"/>
      <c r="NO21" s="50"/>
      <c r="NP21" s="50"/>
      <c r="NQ21" s="50"/>
      <c r="NR21" s="50"/>
      <c r="NS21" s="50"/>
      <c r="NT21" s="50"/>
      <c r="NU21" s="50"/>
      <c r="NV21" s="50"/>
      <c r="NW21" s="50"/>
      <c r="NX21" s="50"/>
      <c r="NY21" s="50"/>
      <c r="NZ21" s="50"/>
      <c r="OA21" s="50"/>
      <c r="OB21" s="50"/>
      <c r="OC21" s="50"/>
      <c r="OD21" s="50"/>
      <c r="OE21" s="50"/>
      <c r="OF21" s="50"/>
      <c r="OG21" s="50"/>
      <c r="OH21" s="50"/>
      <c r="OI21" s="50"/>
      <c r="OJ21" s="50"/>
      <c r="OK21" s="50"/>
      <c r="OL21" s="50"/>
      <c r="OM21" s="50"/>
      <c r="ON21" s="50"/>
      <c r="OO21" s="50"/>
      <c r="OP21" s="50"/>
      <c r="OQ21" s="50"/>
      <c r="OR21" s="50"/>
      <c r="OS21" s="50"/>
      <c r="OT21" s="50"/>
      <c r="OU21" s="50"/>
      <c r="OV21" s="50"/>
      <c r="OW21" s="50"/>
      <c r="OX21" s="50"/>
      <c r="OY21" s="50"/>
      <c r="OZ21" s="50"/>
      <c r="PA21" s="50"/>
      <c r="PB21" s="50"/>
      <c r="PC21" s="50"/>
      <c r="PD21" s="50"/>
      <c r="PE21" s="50"/>
      <c r="PF21" s="50"/>
      <c r="PG21" s="50"/>
      <c r="PH21" s="50"/>
      <c r="PI21" s="50"/>
      <c r="PJ21" s="50"/>
      <c r="PK21" s="50"/>
      <c r="PL21" s="50"/>
      <c r="PM21" s="50"/>
      <c r="PN21" s="50"/>
      <c r="PO21" s="50"/>
      <c r="PP21" s="50"/>
      <c r="PQ21" s="50"/>
      <c r="PR21" s="50"/>
      <c r="PS21" s="50"/>
      <c r="PT21" s="50"/>
      <c r="PU21" s="50"/>
      <c r="PV21" s="50"/>
      <c r="PW21" s="50"/>
      <c r="PX21" s="50"/>
      <c r="PY21" s="50"/>
      <c r="PZ21" s="50"/>
      <c r="QA21" s="50"/>
      <c r="QB21" s="50"/>
      <c r="QC21" s="50"/>
      <c r="QD21" s="50"/>
      <c r="QE21" s="50"/>
      <c r="QF21" s="50"/>
      <c r="QG21" s="50"/>
      <c r="QH21" s="50"/>
      <c r="QI21" s="50"/>
      <c r="QJ21" s="50"/>
      <c r="QK21" s="50"/>
      <c r="QL21" s="50"/>
      <c r="QM21" s="50"/>
      <c r="QN21" s="50"/>
      <c r="QO21" s="50"/>
      <c r="QP21" s="50"/>
      <c r="QQ21" s="50"/>
      <c r="QR21" s="50"/>
      <c r="QS21" s="50"/>
      <c r="QT21" s="50"/>
      <c r="QU21" s="50"/>
      <c r="QV21" s="50"/>
      <c r="QW21" s="50"/>
      <c r="QX21" s="50"/>
      <c r="QY21" s="50"/>
      <c r="QZ21" s="50"/>
      <c r="RA21" s="50"/>
      <c r="RB21" s="50"/>
      <c r="RC21" s="50"/>
      <c r="RD21" s="50"/>
      <c r="RE21" s="50"/>
      <c r="RF21" s="50"/>
      <c r="RG21" s="50"/>
      <c r="RH21" s="50"/>
      <c r="RI21" s="50"/>
      <c r="RJ21" s="50"/>
      <c r="RK21" s="50"/>
      <c r="RL21" s="50"/>
      <c r="RM21" s="50"/>
      <c r="RN21" s="50"/>
      <c r="RO21" s="50"/>
      <c r="RP21" s="50"/>
      <c r="RQ21" s="50"/>
      <c r="RR21" s="50"/>
      <c r="RS21" s="50"/>
      <c r="RT21" s="50"/>
      <c r="RU21" s="50"/>
      <c r="RV21" s="50"/>
      <c r="RW21" s="50"/>
      <c r="RX21" s="50"/>
      <c r="RY21" s="50"/>
      <c r="RZ21" s="50"/>
      <c r="SA21" s="50"/>
      <c r="SB21" s="50"/>
      <c r="SC21" s="50"/>
      <c r="SD21" s="50"/>
      <c r="SE21" s="50"/>
      <c r="SF21" s="50"/>
      <c r="SG21" s="50"/>
      <c r="SH21" s="50"/>
      <c r="SI21" s="50"/>
      <c r="SJ21" s="50"/>
      <c r="SK21" s="50"/>
      <c r="SL21" s="50"/>
      <c r="SM21" s="50"/>
      <c r="SN21" s="50"/>
      <c r="SO21" s="50"/>
      <c r="SP21" s="50"/>
      <c r="SQ21" s="50"/>
      <c r="SR21" s="50"/>
      <c r="SS21" s="50"/>
      <c r="ST21" s="50"/>
      <c r="SU21" s="50"/>
      <c r="SV21" s="50"/>
      <c r="SW21" s="50"/>
      <c r="SX21" s="50"/>
      <c r="SY21" s="50"/>
      <c r="SZ21" s="50"/>
      <c r="TA21" s="50"/>
      <c r="TB21" s="50"/>
      <c r="TC21" s="50"/>
      <c r="TD21" s="50"/>
      <c r="TE21" s="50"/>
      <c r="TF21" s="50"/>
      <c r="TG21" s="50"/>
      <c r="TH21" s="50"/>
      <c r="TI21" s="50"/>
      <c r="TJ21" s="50"/>
      <c r="TK21" s="50"/>
      <c r="TL21" s="50"/>
      <c r="TM21" s="50"/>
      <c r="TN21" s="50"/>
      <c r="TO21" s="50"/>
      <c r="TP21" s="50"/>
      <c r="TQ21" s="50"/>
      <c r="TR21" s="50"/>
      <c r="TS21" s="50"/>
      <c r="TT21" s="50"/>
      <c r="TU21" s="50"/>
      <c r="TV21" s="50"/>
      <c r="TW21" s="50"/>
      <c r="TX21" s="50"/>
      <c r="TY21" s="50"/>
      <c r="TZ21" s="50"/>
      <c r="UA21" s="50"/>
      <c r="UB21" s="50"/>
      <c r="UC21" s="50"/>
      <c r="UD21" s="50"/>
      <c r="UE21" s="50"/>
      <c r="UF21" s="50"/>
      <c r="UG21" s="50"/>
      <c r="UH21" s="50"/>
      <c r="UI21" s="50"/>
      <c r="UJ21" s="50"/>
      <c r="UK21" s="50"/>
      <c r="UL21" s="50"/>
      <c r="UM21" s="50"/>
      <c r="UN21" s="50"/>
      <c r="UO21" s="50"/>
      <c r="UP21" s="50"/>
      <c r="UQ21" s="50"/>
      <c r="UR21" s="50"/>
      <c r="US21" s="50"/>
      <c r="UT21" s="50"/>
      <c r="UU21" s="50"/>
      <c r="UV21" s="50"/>
      <c r="UW21" s="50"/>
      <c r="UX21" s="50"/>
      <c r="UY21" s="50"/>
      <c r="UZ21" s="50"/>
      <c r="VA21" s="50"/>
      <c r="VB21" s="50"/>
      <c r="VC21" s="50"/>
      <c r="VD21" s="50"/>
      <c r="VE21" s="50"/>
      <c r="VF21" s="50"/>
      <c r="VG21" s="50"/>
      <c r="VH21" s="50"/>
      <c r="VI21" s="50"/>
      <c r="VJ21" s="50"/>
      <c r="VK21" s="50"/>
      <c r="VL21" s="50"/>
      <c r="VM21" s="50"/>
      <c r="VN21" s="50"/>
      <c r="VO21" s="50"/>
      <c r="VP21" s="50"/>
      <c r="VQ21" s="50"/>
      <c r="VR21" s="50"/>
      <c r="VS21" s="50"/>
      <c r="VT21" s="50"/>
      <c r="VU21" s="50"/>
      <c r="VV21" s="50"/>
      <c r="VW21" s="50"/>
      <c r="VX21" s="50"/>
      <c r="VY21" s="50"/>
      <c r="VZ21" s="50"/>
      <c r="WA21" s="50"/>
      <c r="WB21" s="50"/>
      <c r="WC21" s="50"/>
      <c r="WD21" s="50"/>
      <c r="WE21" s="50"/>
      <c r="WF21" s="50"/>
      <c r="WG21" s="50"/>
      <c r="WH21" s="50"/>
      <c r="WI21" s="50"/>
      <c r="WJ21" s="50"/>
      <c r="WK21" s="50"/>
      <c r="WL21" s="50"/>
      <c r="WM21" s="50"/>
      <c r="WN21" s="50"/>
      <c r="WO21" s="50"/>
      <c r="WP21" s="50"/>
      <c r="WQ21" s="50"/>
      <c r="WR21" s="50"/>
      <c r="WS21" s="50"/>
      <c r="WT21" s="50"/>
      <c r="WU21" s="50"/>
      <c r="WV21" s="50"/>
      <c r="WW21" s="50"/>
      <c r="WX21" s="50"/>
      <c r="WY21" s="50"/>
      <c r="WZ21" s="50"/>
      <c r="XA21" s="50"/>
      <c r="XB21" s="50"/>
      <c r="XC21" s="50"/>
      <c r="XD21" s="50"/>
      <c r="XE21" s="50"/>
      <c r="XF21" s="50"/>
      <c r="XG21" s="50"/>
      <c r="XH21" s="50"/>
      <c r="XI21" s="50"/>
      <c r="XJ21" s="50"/>
      <c r="XK21" s="50"/>
      <c r="XL21" s="50"/>
      <c r="XM21" s="50"/>
      <c r="XN21" s="50"/>
      <c r="XO21" s="50"/>
      <c r="XP21" s="50"/>
      <c r="XQ21" s="50"/>
      <c r="XR21" s="50"/>
      <c r="XS21" s="50"/>
      <c r="XT21" s="50"/>
      <c r="XU21" s="50"/>
      <c r="XV21" s="50"/>
      <c r="XW21" s="50"/>
      <c r="XX21" s="50"/>
      <c r="XY21" s="50"/>
      <c r="XZ21" s="50"/>
      <c r="YA21" s="50"/>
      <c r="YB21" s="50"/>
      <c r="YC21" s="50"/>
      <c r="YD21" s="50"/>
      <c r="YE21" s="50"/>
      <c r="YF21" s="50"/>
      <c r="YG21" s="50"/>
      <c r="YH21" s="50"/>
      <c r="YI21" s="50"/>
      <c r="YJ21" s="50"/>
      <c r="YK21" s="50"/>
      <c r="YL21" s="50"/>
      <c r="YM21" s="50"/>
      <c r="YN21" s="50"/>
      <c r="YO21" s="50"/>
      <c r="YP21" s="50"/>
      <c r="YQ21" s="50"/>
      <c r="YR21" s="50"/>
      <c r="YS21" s="50"/>
      <c r="YT21" s="50"/>
      <c r="YU21" s="50"/>
      <c r="YV21" s="50"/>
      <c r="YW21" s="50"/>
      <c r="YX21" s="50"/>
      <c r="YY21" s="50"/>
      <c r="YZ21" s="50"/>
      <c r="ZA21" s="50"/>
      <c r="ZB21" s="50"/>
      <c r="ZC21" s="50"/>
      <c r="ZD21" s="50"/>
      <c r="ZE21" s="50"/>
      <c r="ZF21" s="50"/>
      <c r="ZG21" s="50"/>
      <c r="ZH21" s="50"/>
      <c r="ZI21" s="50"/>
      <c r="ZJ21" s="50"/>
      <c r="ZK21" s="50"/>
      <c r="ZL21" s="50"/>
      <c r="ZM21" s="50"/>
      <c r="ZN21" s="50"/>
      <c r="ZO21" s="50"/>
      <c r="ZP21" s="50"/>
      <c r="ZQ21" s="50"/>
      <c r="ZR21" s="50"/>
      <c r="ZS21" s="50"/>
      <c r="ZT21" s="50"/>
      <c r="ZU21" s="50"/>
      <c r="ZV21" s="50"/>
      <c r="ZW21" s="50"/>
      <c r="ZX21" s="50"/>
      <c r="ZY21" s="50"/>
      <c r="ZZ21" s="50"/>
      <c r="AAA21" s="50"/>
      <c r="AAB21" s="50"/>
      <c r="AAC21" s="50"/>
      <c r="AAD21" s="50"/>
      <c r="AAE21" s="50"/>
      <c r="AAF21" s="50"/>
      <c r="AAG21" s="50"/>
      <c r="AAH21" s="50"/>
      <c r="AAI21" s="50"/>
      <c r="AAJ21" s="50"/>
      <c r="AAK21" s="50"/>
      <c r="AAL21" s="50"/>
      <c r="AAM21" s="50"/>
      <c r="AAN21" s="50"/>
      <c r="AAO21" s="50"/>
      <c r="AAP21" s="50"/>
      <c r="AAQ21" s="50"/>
      <c r="AAR21" s="50"/>
      <c r="AAS21" s="50"/>
      <c r="AAT21" s="50"/>
      <c r="AAU21" s="50"/>
      <c r="AAV21" s="50"/>
      <c r="AAW21" s="50"/>
      <c r="AAX21" s="50"/>
      <c r="AAY21" s="50"/>
      <c r="AAZ21" s="50"/>
      <c r="ABA21" s="50"/>
      <c r="ABB21" s="50"/>
      <c r="ABC21" s="50"/>
      <c r="ABD21" s="50"/>
      <c r="ABE21" s="50"/>
      <c r="ABF21" s="50"/>
      <c r="ABG21" s="50"/>
      <c r="ABH21" s="50"/>
      <c r="ABI21" s="50"/>
      <c r="ABJ21" s="50"/>
      <c r="ABK21" s="50"/>
      <c r="ABL21" s="50"/>
      <c r="ABM21" s="50"/>
      <c r="ABN21" s="50"/>
      <c r="ABO21" s="50"/>
      <c r="ABP21" s="50"/>
      <c r="ABQ21" s="50"/>
      <c r="ABR21" s="50"/>
      <c r="ABS21" s="50"/>
      <c r="ABT21" s="50"/>
      <c r="ABU21" s="50"/>
      <c r="ABV21" s="50"/>
      <c r="ABW21" s="50"/>
      <c r="ABX21" s="50"/>
      <c r="ABY21" s="50"/>
      <c r="ABZ21" s="50"/>
      <c r="ACA21" s="50"/>
      <c r="ACB21" s="50"/>
      <c r="ACC21" s="50"/>
      <c r="ACD21" s="50"/>
      <c r="ACE21" s="50"/>
      <c r="ACF21" s="50"/>
      <c r="ACG21" s="50"/>
      <c r="ACH21" s="50"/>
      <c r="ACI21" s="50"/>
      <c r="ACJ21" s="50"/>
      <c r="ACK21" s="50"/>
      <c r="ACL21" s="50"/>
      <c r="ACM21" s="50"/>
      <c r="ACN21" s="50"/>
      <c r="ACO21" s="50"/>
      <c r="ACP21" s="50"/>
      <c r="ACQ21" s="50"/>
      <c r="ACR21" s="50"/>
      <c r="ACS21" s="50"/>
      <c r="ACT21" s="50"/>
      <c r="ACU21" s="50"/>
      <c r="ACV21" s="50"/>
      <c r="ACW21" s="50"/>
      <c r="ACX21" s="50"/>
      <c r="ACY21" s="50"/>
      <c r="ACZ21" s="50"/>
      <c r="ADA21" s="50"/>
      <c r="ADB21" s="50"/>
      <c r="ADC21" s="50"/>
      <c r="ADD21" s="50"/>
      <c r="ADE21" s="50"/>
      <c r="ADF21" s="50"/>
      <c r="ADG21" s="50"/>
      <c r="ADH21" s="50"/>
      <c r="ADI21" s="50"/>
      <c r="ADJ21" s="50"/>
      <c r="ADK21" s="50"/>
      <c r="ADL21" s="50"/>
      <c r="ADM21" s="50"/>
      <c r="ADN21" s="50"/>
      <c r="ADO21" s="50"/>
      <c r="ADP21" s="50"/>
      <c r="ADQ21" s="50"/>
      <c r="ADR21" s="50"/>
      <c r="ADS21" s="50"/>
      <c r="ADT21" s="50"/>
      <c r="ADU21" s="50"/>
      <c r="ADV21" s="50"/>
      <c r="ADW21" s="50"/>
      <c r="ADX21" s="50"/>
      <c r="ADY21" s="50"/>
      <c r="ADZ21" s="50"/>
      <c r="AEA21" s="50"/>
      <c r="AEB21" s="50"/>
      <c r="AEC21" s="50"/>
      <c r="AED21" s="50"/>
      <c r="AEE21" s="50"/>
      <c r="AEF21" s="50"/>
      <c r="AEG21" s="50"/>
      <c r="AEH21" s="50"/>
      <c r="AEI21" s="50"/>
      <c r="AEJ21" s="50"/>
      <c r="AEK21" s="50"/>
      <c r="AEL21" s="50"/>
      <c r="AEM21" s="50"/>
      <c r="AEN21" s="50"/>
      <c r="AEO21" s="50"/>
      <c r="AEP21" s="50"/>
      <c r="AEQ21" s="50"/>
      <c r="AER21" s="50"/>
      <c r="AES21" s="50"/>
      <c r="AET21" s="50"/>
      <c r="AEU21" s="50"/>
      <c r="AEV21" s="50"/>
      <c r="AEW21" s="50"/>
      <c r="AEX21" s="50"/>
      <c r="AEY21" s="50"/>
      <c r="AEZ21" s="50"/>
      <c r="AFA21" s="50"/>
      <c r="AFB21" s="50"/>
      <c r="AFC21" s="50"/>
      <c r="AFD21" s="50"/>
      <c r="AFE21" s="50"/>
      <c r="AFF21" s="50"/>
      <c r="AFG21" s="50"/>
      <c r="AFH21" s="50"/>
      <c r="AFI21" s="50"/>
      <c r="AFJ21" s="50"/>
      <c r="AFK21" s="50"/>
      <c r="AFL21" s="50"/>
      <c r="AFM21" s="50"/>
      <c r="AFN21" s="50"/>
      <c r="AFO21" s="50"/>
      <c r="AFP21" s="50"/>
      <c r="AFQ21" s="50"/>
      <c r="AFR21" s="50"/>
      <c r="AFS21" s="50"/>
      <c r="AFT21" s="50"/>
      <c r="AFU21" s="50"/>
      <c r="AFV21" s="50"/>
      <c r="AFW21" s="50"/>
      <c r="AFX21" s="50"/>
      <c r="AFY21" s="50"/>
      <c r="AFZ21" s="50"/>
      <c r="AGA21" s="50"/>
      <c r="AGB21" s="50"/>
      <c r="AGC21" s="50"/>
      <c r="AGD21" s="50"/>
      <c r="AGE21" s="50"/>
      <c r="AGF21" s="50"/>
      <c r="AGG21" s="50"/>
      <c r="AGH21" s="50"/>
      <c r="AGI21" s="50"/>
      <c r="AGJ21" s="50"/>
      <c r="AGK21" s="50"/>
      <c r="AGL21" s="50"/>
      <c r="AGM21" s="50"/>
      <c r="AGN21" s="50"/>
      <c r="AGO21" s="50"/>
      <c r="AGP21" s="50"/>
      <c r="AGQ21" s="50"/>
      <c r="AGR21" s="50"/>
      <c r="AGS21" s="50"/>
      <c r="AGT21" s="50"/>
      <c r="AGU21" s="50"/>
      <c r="AGV21" s="50"/>
      <c r="AGW21" s="50"/>
      <c r="AGX21" s="50"/>
      <c r="AGY21" s="50"/>
      <c r="AGZ21" s="50"/>
      <c r="AHA21" s="50"/>
      <c r="AHB21" s="50"/>
      <c r="AHC21" s="50"/>
      <c r="AHD21" s="50"/>
      <c r="AHE21" s="50"/>
      <c r="AHF21" s="50"/>
      <c r="AHG21" s="50"/>
      <c r="AHH21" s="50"/>
      <c r="AHI21" s="50"/>
      <c r="AHJ21" s="50"/>
      <c r="AHK21" s="50"/>
      <c r="AHL21" s="50"/>
      <c r="AHM21" s="50"/>
      <c r="AHN21" s="50"/>
      <c r="AHO21" s="50"/>
      <c r="AHP21" s="50"/>
      <c r="AHQ21" s="50"/>
      <c r="AHR21" s="50"/>
      <c r="AHS21" s="50"/>
      <c r="AHT21" s="50"/>
      <c r="AHU21" s="50"/>
      <c r="AHV21" s="50"/>
      <c r="AHW21" s="50"/>
      <c r="AHX21" s="50"/>
      <c r="AHY21" s="50"/>
      <c r="AHZ21" s="50"/>
      <c r="AIA21" s="50"/>
      <c r="AIB21" s="50"/>
      <c r="AIC21" s="50"/>
      <c r="AID21" s="50"/>
      <c r="AIE21" s="50"/>
      <c r="AIF21" s="50"/>
      <c r="AIG21" s="50"/>
      <c r="AIH21" s="50"/>
      <c r="AII21" s="50"/>
      <c r="AIJ21" s="50"/>
      <c r="AIK21" s="50"/>
      <c r="AIL21" s="50"/>
      <c r="AIM21" s="50"/>
      <c r="AIN21" s="50"/>
      <c r="AIO21" s="50"/>
      <c r="AIP21" s="50"/>
      <c r="AIQ21" s="50"/>
      <c r="AIR21" s="50"/>
      <c r="AIS21" s="50"/>
      <c r="AIT21" s="50"/>
      <c r="AIU21" s="50"/>
      <c r="AIV21" s="50"/>
      <c r="AIW21" s="50"/>
      <c r="AIX21" s="50"/>
      <c r="AIY21" s="50"/>
      <c r="AIZ21" s="50"/>
      <c r="AJA21" s="50"/>
      <c r="AJB21" s="50"/>
      <c r="AJC21" s="50"/>
      <c r="AJD21" s="50"/>
      <c r="AJE21" s="50"/>
      <c r="AJF21" s="50"/>
      <c r="AJG21" s="50"/>
      <c r="AJH21" s="50"/>
      <c r="AJI21" s="50"/>
      <c r="AJJ21" s="50"/>
      <c r="AJK21" s="50"/>
      <c r="AJL21" s="50"/>
      <c r="AJM21" s="50"/>
      <c r="AJN21" s="50"/>
      <c r="AJO21" s="50"/>
      <c r="AJP21" s="50"/>
      <c r="AJQ21" s="50"/>
      <c r="AJR21" s="50"/>
      <c r="AJS21" s="50"/>
      <c r="AJT21" s="50"/>
      <c r="AJU21" s="50"/>
      <c r="AJV21" s="50"/>
      <c r="AJW21" s="50"/>
      <c r="AJX21" s="50"/>
      <c r="AJY21" s="50"/>
      <c r="AJZ21" s="50"/>
      <c r="AKA21" s="50"/>
      <c r="AKB21" s="50"/>
      <c r="AKC21" s="50"/>
      <c r="AKD21" s="50"/>
      <c r="AKE21" s="50"/>
      <c r="AKF21" s="50"/>
      <c r="AKG21" s="50"/>
      <c r="AKH21" s="50"/>
      <c r="AKI21" s="50"/>
      <c r="AKJ21" s="50"/>
      <c r="AKK21" s="50"/>
      <c r="AKL21" s="50"/>
      <c r="AKM21" s="50"/>
      <c r="AKN21" s="50"/>
      <c r="AKO21" s="50"/>
      <c r="AKP21" s="50"/>
      <c r="AKQ21" s="50"/>
      <c r="AKR21" s="50"/>
      <c r="AKS21" s="50"/>
      <c r="AKT21" s="50"/>
      <c r="AKU21" s="50"/>
      <c r="AKV21" s="50"/>
      <c r="AKW21" s="50"/>
      <c r="AKX21" s="50"/>
      <c r="AKY21" s="50"/>
      <c r="AKZ21" s="50"/>
      <c r="ALA21" s="50"/>
      <c r="ALB21" s="50"/>
      <c r="ALC21" s="50"/>
      <c r="ALD21" s="50"/>
      <c r="ALE21" s="50"/>
      <c r="ALF21" s="50"/>
      <c r="ALG21" s="50"/>
      <c r="ALH21" s="50"/>
      <c r="ALI21" s="50"/>
      <c r="ALJ21" s="50"/>
      <c r="ALK21" s="50"/>
      <c r="ALL21" s="50"/>
      <c r="ALM21" s="50"/>
      <c r="ALN21" s="50"/>
      <c r="ALO21" s="50"/>
      <c r="ALP21" s="50"/>
      <c r="ALQ21" s="50"/>
      <c r="ALR21" s="50"/>
      <c r="ALS21" s="50"/>
      <c r="ALT21" s="50"/>
      <c r="ALU21" s="50"/>
      <c r="ALV21" s="50"/>
      <c r="ALW21" s="50"/>
      <c r="ALX21" s="50"/>
      <c r="ALY21" s="50"/>
      <c r="ALZ21" s="50"/>
      <c r="AMA21" s="50"/>
      <c r="AMB21" s="50"/>
      <c r="AMC21" s="50"/>
      <c r="AMD21" s="50"/>
      <c r="AME21" s="50"/>
      <c r="AMF21" s="50"/>
      <c r="AMG21" s="50"/>
      <c r="AMH21" s="50"/>
      <c r="AMI21" s="50"/>
      <c r="AMJ21" s="50"/>
      <c r="AMK21" s="50"/>
    </row>
    <row r="22" spans="1:1025" x14ac:dyDescent="0.3">
      <c r="A22" s="104" t="s">
        <v>354</v>
      </c>
      <c r="B22" s="41">
        <v>132.75</v>
      </c>
      <c r="C22" s="41">
        <v>277.51</v>
      </c>
      <c r="D22" s="41">
        <v>100.66</v>
      </c>
      <c r="E22" s="41">
        <v>510.92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  <c r="LC22" s="50"/>
      <c r="LD22" s="50"/>
      <c r="LE22" s="50"/>
      <c r="LF22" s="50"/>
      <c r="LG22" s="50"/>
      <c r="LH22" s="50"/>
      <c r="LI22" s="50"/>
      <c r="LJ22" s="50"/>
      <c r="LK22" s="50"/>
      <c r="LL22" s="50"/>
      <c r="LM22" s="50"/>
      <c r="LN22" s="50"/>
      <c r="LO22" s="50"/>
      <c r="LP22" s="50"/>
      <c r="LQ22" s="50"/>
      <c r="LR22" s="50"/>
      <c r="LS22" s="50"/>
      <c r="LT22" s="50"/>
      <c r="LU22" s="50"/>
      <c r="LV22" s="50"/>
      <c r="LW22" s="50"/>
      <c r="LX22" s="50"/>
      <c r="LY22" s="50"/>
      <c r="LZ22" s="50"/>
      <c r="MA22" s="50"/>
      <c r="MB22" s="50"/>
      <c r="MC22" s="50"/>
      <c r="MD22" s="50"/>
      <c r="ME22" s="50"/>
      <c r="MF22" s="50"/>
      <c r="MG22" s="50"/>
      <c r="MH22" s="50"/>
      <c r="MI22" s="50"/>
      <c r="MJ22" s="50"/>
      <c r="MK22" s="50"/>
      <c r="ML22" s="50"/>
      <c r="MM22" s="50"/>
      <c r="MN22" s="50"/>
      <c r="MO22" s="50"/>
      <c r="MP22" s="50"/>
      <c r="MQ22" s="50"/>
      <c r="MR22" s="50"/>
      <c r="MS22" s="50"/>
      <c r="MT22" s="50"/>
      <c r="MU22" s="50"/>
      <c r="MV22" s="50"/>
      <c r="MW22" s="50"/>
      <c r="MX22" s="50"/>
      <c r="MY22" s="50"/>
      <c r="MZ22" s="50"/>
      <c r="NA22" s="50"/>
      <c r="NB22" s="50"/>
      <c r="NC22" s="50"/>
      <c r="ND22" s="50"/>
      <c r="NE22" s="50"/>
      <c r="NF22" s="50"/>
      <c r="NG22" s="50"/>
      <c r="NH22" s="50"/>
      <c r="NI22" s="50"/>
      <c r="NJ22" s="50"/>
      <c r="NK22" s="50"/>
      <c r="NL22" s="50"/>
      <c r="NM22" s="50"/>
      <c r="NN22" s="50"/>
      <c r="NO22" s="50"/>
      <c r="NP22" s="50"/>
      <c r="NQ22" s="50"/>
      <c r="NR22" s="50"/>
      <c r="NS22" s="50"/>
      <c r="NT22" s="50"/>
      <c r="NU22" s="50"/>
      <c r="NV22" s="50"/>
      <c r="NW22" s="50"/>
      <c r="NX22" s="50"/>
      <c r="NY22" s="50"/>
      <c r="NZ22" s="50"/>
      <c r="OA22" s="50"/>
      <c r="OB22" s="50"/>
      <c r="OC22" s="50"/>
      <c r="OD22" s="50"/>
      <c r="OE22" s="50"/>
      <c r="OF22" s="50"/>
      <c r="OG22" s="50"/>
      <c r="OH22" s="50"/>
      <c r="OI22" s="50"/>
      <c r="OJ22" s="50"/>
      <c r="OK22" s="50"/>
      <c r="OL22" s="50"/>
      <c r="OM22" s="50"/>
      <c r="ON22" s="50"/>
      <c r="OO22" s="50"/>
      <c r="OP22" s="50"/>
      <c r="OQ22" s="50"/>
      <c r="OR22" s="50"/>
      <c r="OS22" s="50"/>
      <c r="OT22" s="50"/>
      <c r="OU22" s="50"/>
      <c r="OV22" s="50"/>
      <c r="OW22" s="50"/>
      <c r="OX22" s="50"/>
      <c r="OY22" s="50"/>
      <c r="OZ22" s="50"/>
      <c r="PA22" s="50"/>
      <c r="PB22" s="50"/>
      <c r="PC22" s="50"/>
      <c r="PD22" s="50"/>
      <c r="PE22" s="50"/>
      <c r="PF22" s="50"/>
      <c r="PG22" s="50"/>
      <c r="PH22" s="50"/>
      <c r="PI22" s="50"/>
      <c r="PJ22" s="50"/>
      <c r="PK22" s="50"/>
      <c r="PL22" s="50"/>
      <c r="PM22" s="50"/>
      <c r="PN22" s="50"/>
      <c r="PO22" s="50"/>
      <c r="PP22" s="50"/>
      <c r="PQ22" s="50"/>
      <c r="PR22" s="50"/>
      <c r="PS22" s="50"/>
      <c r="PT22" s="50"/>
      <c r="PU22" s="50"/>
      <c r="PV22" s="50"/>
      <c r="PW22" s="50"/>
      <c r="PX22" s="50"/>
      <c r="PY22" s="50"/>
      <c r="PZ22" s="50"/>
      <c r="QA22" s="50"/>
      <c r="QB22" s="50"/>
      <c r="QC22" s="50"/>
      <c r="QD22" s="50"/>
      <c r="QE22" s="50"/>
      <c r="QF22" s="50"/>
      <c r="QG22" s="50"/>
      <c r="QH22" s="50"/>
      <c r="QI22" s="50"/>
      <c r="QJ22" s="50"/>
      <c r="QK22" s="50"/>
      <c r="QL22" s="50"/>
      <c r="QM22" s="50"/>
      <c r="QN22" s="50"/>
      <c r="QO22" s="50"/>
      <c r="QP22" s="50"/>
      <c r="QQ22" s="50"/>
      <c r="QR22" s="50"/>
      <c r="QS22" s="50"/>
      <c r="QT22" s="50"/>
      <c r="QU22" s="50"/>
      <c r="QV22" s="50"/>
      <c r="QW22" s="50"/>
      <c r="QX22" s="50"/>
      <c r="QY22" s="50"/>
      <c r="QZ22" s="50"/>
      <c r="RA22" s="50"/>
      <c r="RB22" s="50"/>
      <c r="RC22" s="50"/>
      <c r="RD22" s="50"/>
      <c r="RE22" s="50"/>
      <c r="RF22" s="50"/>
      <c r="RG22" s="50"/>
      <c r="RH22" s="50"/>
      <c r="RI22" s="50"/>
      <c r="RJ22" s="50"/>
      <c r="RK22" s="50"/>
      <c r="RL22" s="50"/>
      <c r="RM22" s="50"/>
      <c r="RN22" s="50"/>
      <c r="RO22" s="50"/>
      <c r="RP22" s="50"/>
      <c r="RQ22" s="50"/>
      <c r="RR22" s="50"/>
      <c r="RS22" s="50"/>
      <c r="RT22" s="50"/>
      <c r="RU22" s="50"/>
      <c r="RV22" s="50"/>
      <c r="RW22" s="50"/>
      <c r="RX22" s="50"/>
      <c r="RY22" s="50"/>
      <c r="RZ22" s="50"/>
      <c r="SA22" s="50"/>
      <c r="SB22" s="50"/>
      <c r="SC22" s="50"/>
      <c r="SD22" s="50"/>
      <c r="SE22" s="50"/>
      <c r="SF22" s="50"/>
      <c r="SG22" s="50"/>
      <c r="SH22" s="50"/>
      <c r="SI22" s="50"/>
      <c r="SJ22" s="50"/>
      <c r="SK22" s="50"/>
      <c r="SL22" s="50"/>
      <c r="SM22" s="50"/>
      <c r="SN22" s="50"/>
      <c r="SO22" s="50"/>
      <c r="SP22" s="50"/>
      <c r="SQ22" s="50"/>
      <c r="SR22" s="50"/>
      <c r="SS22" s="50"/>
      <c r="ST22" s="50"/>
      <c r="SU22" s="50"/>
      <c r="SV22" s="50"/>
      <c r="SW22" s="50"/>
      <c r="SX22" s="50"/>
      <c r="SY22" s="50"/>
      <c r="SZ22" s="50"/>
      <c r="TA22" s="50"/>
      <c r="TB22" s="50"/>
      <c r="TC22" s="50"/>
      <c r="TD22" s="50"/>
      <c r="TE22" s="50"/>
      <c r="TF22" s="50"/>
      <c r="TG22" s="50"/>
      <c r="TH22" s="50"/>
      <c r="TI22" s="50"/>
      <c r="TJ22" s="50"/>
      <c r="TK22" s="50"/>
      <c r="TL22" s="50"/>
      <c r="TM22" s="50"/>
      <c r="TN22" s="50"/>
      <c r="TO22" s="50"/>
      <c r="TP22" s="50"/>
      <c r="TQ22" s="50"/>
      <c r="TR22" s="50"/>
      <c r="TS22" s="50"/>
      <c r="TT22" s="50"/>
      <c r="TU22" s="50"/>
      <c r="TV22" s="50"/>
      <c r="TW22" s="50"/>
      <c r="TX22" s="50"/>
      <c r="TY22" s="50"/>
      <c r="TZ22" s="50"/>
      <c r="UA22" s="50"/>
      <c r="UB22" s="50"/>
      <c r="UC22" s="50"/>
      <c r="UD22" s="50"/>
      <c r="UE22" s="50"/>
      <c r="UF22" s="50"/>
      <c r="UG22" s="50"/>
      <c r="UH22" s="50"/>
      <c r="UI22" s="50"/>
      <c r="UJ22" s="50"/>
      <c r="UK22" s="50"/>
      <c r="UL22" s="50"/>
      <c r="UM22" s="50"/>
      <c r="UN22" s="50"/>
      <c r="UO22" s="50"/>
      <c r="UP22" s="50"/>
      <c r="UQ22" s="50"/>
      <c r="UR22" s="50"/>
      <c r="US22" s="50"/>
      <c r="UT22" s="50"/>
      <c r="UU22" s="50"/>
      <c r="UV22" s="50"/>
      <c r="UW22" s="50"/>
      <c r="UX22" s="50"/>
      <c r="UY22" s="50"/>
      <c r="UZ22" s="50"/>
      <c r="VA22" s="50"/>
      <c r="VB22" s="50"/>
      <c r="VC22" s="50"/>
      <c r="VD22" s="50"/>
      <c r="VE22" s="50"/>
      <c r="VF22" s="50"/>
      <c r="VG22" s="50"/>
      <c r="VH22" s="50"/>
      <c r="VI22" s="50"/>
      <c r="VJ22" s="50"/>
      <c r="VK22" s="50"/>
      <c r="VL22" s="50"/>
      <c r="VM22" s="50"/>
      <c r="VN22" s="50"/>
      <c r="VO22" s="50"/>
      <c r="VP22" s="50"/>
      <c r="VQ22" s="50"/>
      <c r="VR22" s="50"/>
      <c r="VS22" s="50"/>
      <c r="VT22" s="50"/>
      <c r="VU22" s="50"/>
      <c r="VV22" s="50"/>
      <c r="VW22" s="50"/>
      <c r="VX22" s="50"/>
      <c r="VY22" s="50"/>
      <c r="VZ22" s="50"/>
      <c r="WA22" s="50"/>
      <c r="WB22" s="50"/>
      <c r="WC22" s="50"/>
      <c r="WD22" s="50"/>
      <c r="WE22" s="50"/>
      <c r="WF22" s="50"/>
      <c r="WG22" s="50"/>
      <c r="WH22" s="50"/>
      <c r="WI22" s="50"/>
      <c r="WJ22" s="50"/>
      <c r="WK22" s="50"/>
      <c r="WL22" s="50"/>
      <c r="WM22" s="50"/>
      <c r="WN22" s="50"/>
      <c r="WO22" s="50"/>
      <c r="WP22" s="50"/>
      <c r="WQ22" s="50"/>
      <c r="WR22" s="50"/>
      <c r="WS22" s="50"/>
      <c r="WT22" s="50"/>
      <c r="WU22" s="50"/>
      <c r="WV22" s="50"/>
      <c r="WW22" s="50"/>
      <c r="WX22" s="50"/>
      <c r="WY22" s="50"/>
      <c r="WZ22" s="50"/>
      <c r="XA22" s="50"/>
      <c r="XB22" s="50"/>
      <c r="XC22" s="50"/>
      <c r="XD22" s="50"/>
      <c r="XE22" s="50"/>
      <c r="XF22" s="50"/>
      <c r="XG22" s="50"/>
      <c r="XH22" s="50"/>
      <c r="XI22" s="50"/>
      <c r="XJ22" s="50"/>
      <c r="XK22" s="50"/>
      <c r="XL22" s="50"/>
      <c r="XM22" s="50"/>
      <c r="XN22" s="50"/>
      <c r="XO22" s="50"/>
      <c r="XP22" s="50"/>
      <c r="XQ22" s="50"/>
      <c r="XR22" s="50"/>
      <c r="XS22" s="50"/>
      <c r="XT22" s="50"/>
      <c r="XU22" s="50"/>
      <c r="XV22" s="50"/>
      <c r="XW22" s="50"/>
      <c r="XX22" s="50"/>
      <c r="XY22" s="50"/>
      <c r="XZ22" s="50"/>
      <c r="YA22" s="50"/>
      <c r="YB22" s="50"/>
      <c r="YC22" s="50"/>
      <c r="YD22" s="50"/>
      <c r="YE22" s="50"/>
      <c r="YF22" s="50"/>
      <c r="YG22" s="50"/>
      <c r="YH22" s="50"/>
      <c r="YI22" s="50"/>
      <c r="YJ22" s="50"/>
      <c r="YK22" s="50"/>
      <c r="YL22" s="50"/>
      <c r="YM22" s="50"/>
      <c r="YN22" s="50"/>
      <c r="YO22" s="50"/>
      <c r="YP22" s="50"/>
      <c r="YQ22" s="50"/>
      <c r="YR22" s="50"/>
      <c r="YS22" s="50"/>
      <c r="YT22" s="50"/>
      <c r="YU22" s="50"/>
      <c r="YV22" s="50"/>
      <c r="YW22" s="50"/>
      <c r="YX22" s="50"/>
      <c r="YY22" s="50"/>
      <c r="YZ22" s="50"/>
      <c r="ZA22" s="50"/>
      <c r="ZB22" s="50"/>
      <c r="ZC22" s="50"/>
      <c r="ZD22" s="50"/>
      <c r="ZE22" s="50"/>
      <c r="ZF22" s="50"/>
      <c r="ZG22" s="50"/>
      <c r="ZH22" s="50"/>
      <c r="ZI22" s="50"/>
      <c r="ZJ22" s="50"/>
      <c r="ZK22" s="50"/>
      <c r="ZL22" s="50"/>
      <c r="ZM22" s="50"/>
      <c r="ZN22" s="50"/>
      <c r="ZO22" s="50"/>
      <c r="ZP22" s="50"/>
      <c r="ZQ22" s="50"/>
      <c r="ZR22" s="50"/>
      <c r="ZS22" s="50"/>
      <c r="ZT22" s="50"/>
      <c r="ZU22" s="50"/>
      <c r="ZV22" s="50"/>
      <c r="ZW22" s="50"/>
      <c r="ZX22" s="50"/>
      <c r="ZY22" s="50"/>
      <c r="ZZ22" s="50"/>
      <c r="AAA22" s="50"/>
      <c r="AAB22" s="50"/>
      <c r="AAC22" s="50"/>
      <c r="AAD22" s="50"/>
      <c r="AAE22" s="50"/>
      <c r="AAF22" s="50"/>
      <c r="AAG22" s="50"/>
      <c r="AAH22" s="50"/>
      <c r="AAI22" s="50"/>
      <c r="AAJ22" s="50"/>
      <c r="AAK22" s="50"/>
      <c r="AAL22" s="50"/>
      <c r="AAM22" s="50"/>
      <c r="AAN22" s="50"/>
      <c r="AAO22" s="50"/>
      <c r="AAP22" s="50"/>
      <c r="AAQ22" s="50"/>
      <c r="AAR22" s="50"/>
      <c r="AAS22" s="50"/>
      <c r="AAT22" s="50"/>
      <c r="AAU22" s="50"/>
      <c r="AAV22" s="50"/>
      <c r="AAW22" s="50"/>
      <c r="AAX22" s="50"/>
      <c r="AAY22" s="50"/>
      <c r="AAZ22" s="50"/>
      <c r="ABA22" s="50"/>
      <c r="ABB22" s="50"/>
      <c r="ABC22" s="50"/>
      <c r="ABD22" s="50"/>
      <c r="ABE22" s="50"/>
      <c r="ABF22" s="50"/>
      <c r="ABG22" s="50"/>
      <c r="ABH22" s="50"/>
      <c r="ABI22" s="50"/>
      <c r="ABJ22" s="50"/>
      <c r="ABK22" s="50"/>
      <c r="ABL22" s="50"/>
      <c r="ABM22" s="50"/>
      <c r="ABN22" s="50"/>
      <c r="ABO22" s="50"/>
      <c r="ABP22" s="50"/>
      <c r="ABQ22" s="50"/>
      <c r="ABR22" s="50"/>
      <c r="ABS22" s="50"/>
      <c r="ABT22" s="50"/>
      <c r="ABU22" s="50"/>
      <c r="ABV22" s="50"/>
      <c r="ABW22" s="50"/>
      <c r="ABX22" s="50"/>
      <c r="ABY22" s="50"/>
      <c r="ABZ22" s="50"/>
      <c r="ACA22" s="50"/>
      <c r="ACB22" s="50"/>
      <c r="ACC22" s="50"/>
      <c r="ACD22" s="50"/>
      <c r="ACE22" s="50"/>
      <c r="ACF22" s="50"/>
      <c r="ACG22" s="50"/>
      <c r="ACH22" s="50"/>
      <c r="ACI22" s="50"/>
      <c r="ACJ22" s="50"/>
      <c r="ACK22" s="50"/>
      <c r="ACL22" s="50"/>
      <c r="ACM22" s="50"/>
      <c r="ACN22" s="50"/>
      <c r="ACO22" s="50"/>
      <c r="ACP22" s="50"/>
      <c r="ACQ22" s="50"/>
      <c r="ACR22" s="50"/>
      <c r="ACS22" s="50"/>
      <c r="ACT22" s="50"/>
      <c r="ACU22" s="50"/>
      <c r="ACV22" s="50"/>
      <c r="ACW22" s="50"/>
      <c r="ACX22" s="50"/>
      <c r="ACY22" s="50"/>
      <c r="ACZ22" s="50"/>
      <c r="ADA22" s="50"/>
      <c r="ADB22" s="50"/>
      <c r="ADC22" s="50"/>
      <c r="ADD22" s="50"/>
      <c r="ADE22" s="50"/>
      <c r="ADF22" s="50"/>
      <c r="ADG22" s="50"/>
      <c r="ADH22" s="50"/>
      <c r="ADI22" s="50"/>
      <c r="ADJ22" s="50"/>
      <c r="ADK22" s="50"/>
      <c r="ADL22" s="50"/>
      <c r="ADM22" s="50"/>
      <c r="ADN22" s="50"/>
      <c r="ADO22" s="50"/>
      <c r="ADP22" s="50"/>
      <c r="ADQ22" s="50"/>
      <c r="ADR22" s="50"/>
      <c r="ADS22" s="50"/>
      <c r="ADT22" s="50"/>
      <c r="ADU22" s="50"/>
      <c r="ADV22" s="50"/>
      <c r="ADW22" s="50"/>
      <c r="ADX22" s="50"/>
      <c r="ADY22" s="50"/>
      <c r="ADZ22" s="50"/>
      <c r="AEA22" s="50"/>
      <c r="AEB22" s="50"/>
      <c r="AEC22" s="50"/>
      <c r="AED22" s="50"/>
      <c r="AEE22" s="50"/>
      <c r="AEF22" s="50"/>
      <c r="AEG22" s="50"/>
      <c r="AEH22" s="50"/>
      <c r="AEI22" s="50"/>
      <c r="AEJ22" s="50"/>
      <c r="AEK22" s="50"/>
      <c r="AEL22" s="50"/>
      <c r="AEM22" s="50"/>
      <c r="AEN22" s="50"/>
      <c r="AEO22" s="50"/>
      <c r="AEP22" s="50"/>
      <c r="AEQ22" s="50"/>
      <c r="AER22" s="50"/>
      <c r="AES22" s="50"/>
      <c r="AET22" s="50"/>
      <c r="AEU22" s="50"/>
      <c r="AEV22" s="50"/>
      <c r="AEW22" s="50"/>
      <c r="AEX22" s="50"/>
      <c r="AEY22" s="50"/>
      <c r="AEZ22" s="50"/>
      <c r="AFA22" s="50"/>
      <c r="AFB22" s="50"/>
      <c r="AFC22" s="50"/>
      <c r="AFD22" s="50"/>
      <c r="AFE22" s="50"/>
      <c r="AFF22" s="50"/>
      <c r="AFG22" s="50"/>
      <c r="AFH22" s="50"/>
      <c r="AFI22" s="50"/>
      <c r="AFJ22" s="50"/>
      <c r="AFK22" s="50"/>
      <c r="AFL22" s="50"/>
      <c r="AFM22" s="50"/>
      <c r="AFN22" s="50"/>
      <c r="AFO22" s="50"/>
      <c r="AFP22" s="50"/>
      <c r="AFQ22" s="50"/>
      <c r="AFR22" s="50"/>
      <c r="AFS22" s="50"/>
      <c r="AFT22" s="50"/>
      <c r="AFU22" s="50"/>
      <c r="AFV22" s="50"/>
      <c r="AFW22" s="50"/>
      <c r="AFX22" s="50"/>
      <c r="AFY22" s="50"/>
      <c r="AFZ22" s="50"/>
      <c r="AGA22" s="50"/>
      <c r="AGB22" s="50"/>
      <c r="AGC22" s="50"/>
      <c r="AGD22" s="50"/>
      <c r="AGE22" s="50"/>
      <c r="AGF22" s="50"/>
      <c r="AGG22" s="50"/>
      <c r="AGH22" s="50"/>
      <c r="AGI22" s="50"/>
      <c r="AGJ22" s="50"/>
      <c r="AGK22" s="50"/>
      <c r="AGL22" s="50"/>
      <c r="AGM22" s="50"/>
      <c r="AGN22" s="50"/>
      <c r="AGO22" s="50"/>
      <c r="AGP22" s="50"/>
      <c r="AGQ22" s="50"/>
      <c r="AGR22" s="50"/>
      <c r="AGS22" s="50"/>
      <c r="AGT22" s="50"/>
      <c r="AGU22" s="50"/>
      <c r="AGV22" s="50"/>
      <c r="AGW22" s="50"/>
      <c r="AGX22" s="50"/>
      <c r="AGY22" s="50"/>
      <c r="AGZ22" s="50"/>
      <c r="AHA22" s="50"/>
      <c r="AHB22" s="50"/>
      <c r="AHC22" s="50"/>
      <c r="AHD22" s="50"/>
      <c r="AHE22" s="50"/>
      <c r="AHF22" s="50"/>
      <c r="AHG22" s="50"/>
      <c r="AHH22" s="50"/>
      <c r="AHI22" s="50"/>
      <c r="AHJ22" s="50"/>
      <c r="AHK22" s="50"/>
      <c r="AHL22" s="50"/>
      <c r="AHM22" s="50"/>
      <c r="AHN22" s="50"/>
      <c r="AHO22" s="50"/>
      <c r="AHP22" s="50"/>
      <c r="AHQ22" s="50"/>
      <c r="AHR22" s="50"/>
      <c r="AHS22" s="50"/>
      <c r="AHT22" s="50"/>
      <c r="AHU22" s="50"/>
      <c r="AHV22" s="50"/>
      <c r="AHW22" s="50"/>
      <c r="AHX22" s="50"/>
      <c r="AHY22" s="50"/>
      <c r="AHZ22" s="50"/>
      <c r="AIA22" s="50"/>
      <c r="AIB22" s="50"/>
      <c r="AIC22" s="50"/>
      <c r="AID22" s="50"/>
      <c r="AIE22" s="50"/>
      <c r="AIF22" s="50"/>
      <c r="AIG22" s="50"/>
      <c r="AIH22" s="50"/>
      <c r="AII22" s="50"/>
      <c r="AIJ22" s="50"/>
      <c r="AIK22" s="50"/>
      <c r="AIL22" s="50"/>
      <c r="AIM22" s="50"/>
      <c r="AIN22" s="50"/>
      <c r="AIO22" s="50"/>
      <c r="AIP22" s="50"/>
      <c r="AIQ22" s="50"/>
      <c r="AIR22" s="50"/>
      <c r="AIS22" s="50"/>
      <c r="AIT22" s="50"/>
      <c r="AIU22" s="50"/>
      <c r="AIV22" s="50"/>
      <c r="AIW22" s="50"/>
      <c r="AIX22" s="50"/>
      <c r="AIY22" s="50"/>
      <c r="AIZ22" s="50"/>
      <c r="AJA22" s="50"/>
      <c r="AJB22" s="50"/>
      <c r="AJC22" s="50"/>
      <c r="AJD22" s="50"/>
      <c r="AJE22" s="50"/>
      <c r="AJF22" s="50"/>
      <c r="AJG22" s="50"/>
      <c r="AJH22" s="50"/>
      <c r="AJI22" s="50"/>
      <c r="AJJ22" s="50"/>
      <c r="AJK22" s="50"/>
      <c r="AJL22" s="50"/>
      <c r="AJM22" s="50"/>
      <c r="AJN22" s="50"/>
      <c r="AJO22" s="50"/>
      <c r="AJP22" s="50"/>
      <c r="AJQ22" s="50"/>
      <c r="AJR22" s="50"/>
      <c r="AJS22" s="50"/>
      <c r="AJT22" s="50"/>
      <c r="AJU22" s="50"/>
      <c r="AJV22" s="50"/>
      <c r="AJW22" s="50"/>
      <c r="AJX22" s="50"/>
      <c r="AJY22" s="50"/>
      <c r="AJZ22" s="50"/>
      <c r="AKA22" s="50"/>
      <c r="AKB22" s="50"/>
      <c r="AKC22" s="50"/>
      <c r="AKD22" s="50"/>
      <c r="AKE22" s="50"/>
      <c r="AKF22" s="50"/>
      <c r="AKG22" s="50"/>
      <c r="AKH22" s="50"/>
      <c r="AKI22" s="50"/>
      <c r="AKJ22" s="50"/>
      <c r="AKK22" s="50"/>
      <c r="AKL22" s="50"/>
      <c r="AKM22" s="50"/>
      <c r="AKN22" s="50"/>
      <c r="AKO22" s="50"/>
      <c r="AKP22" s="50"/>
      <c r="AKQ22" s="50"/>
      <c r="AKR22" s="50"/>
      <c r="AKS22" s="50"/>
      <c r="AKT22" s="50"/>
      <c r="AKU22" s="50"/>
      <c r="AKV22" s="50"/>
      <c r="AKW22" s="50"/>
      <c r="AKX22" s="50"/>
      <c r="AKY22" s="50"/>
      <c r="AKZ22" s="50"/>
      <c r="ALA22" s="50"/>
      <c r="ALB22" s="50"/>
      <c r="ALC22" s="50"/>
      <c r="ALD22" s="50"/>
      <c r="ALE22" s="50"/>
      <c r="ALF22" s="50"/>
      <c r="ALG22" s="50"/>
      <c r="ALH22" s="50"/>
      <c r="ALI22" s="50"/>
      <c r="ALJ22" s="50"/>
      <c r="ALK22" s="50"/>
      <c r="ALL22" s="50"/>
      <c r="ALM22" s="50"/>
      <c r="ALN22" s="50"/>
      <c r="ALO22" s="50"/>
      <c r="ALP22" s="50"/>
      <c r="ALQ22" s="50"/>
      <c r="ALR22" s="50"/>
      <c r="ALS22" s="50"/>
      <c r="ALT22" s="50"/>
      <c r="ALU22" s="50"/>
      <c r="ALV22" s="50"/>
      <c r="ALW22" s="50"/>
      <c r="ALX22" s="50"/>
      <c r="ALY22" s="50"/>
      <c r="ALZ22" s="50"/>
      <c r="AMA22" s="50"/>
      <c r="AMB22" s="50"/>
      <c r="AMC22" s="50"/>
      <c r="AMD22" s="50"/>
      <c r="AME22" s="50"/>
      <c r="AMF22" s="50"/>
      <c r="AMG22" s="50"/>
      <c r="AMH22" s="50"/>
      <c r="AMI22" s="50"/>
      <c r="AMJ22" s="50"/>
      <c r="AMK22" s="50"/>
    </row>
    <row r="23" spans="1:1025" x14ac:dyDescent="0.3">
      <c r="A23" s="104" t="s">
        <v>355</v>
      </c>
      <c r="B23" s="41">
        <v>211.6</v>
      </c>
      <c r="C23" s="41">
        <v>316.26</v>
      </c>
      <c r="D23" s="41">
        <v>159.56</v>
      </c>
      <c r="E23" s="41">
        <v>687.42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  <c r="LC23" s="50"/>
      <c r="LD23" s="50"/>
      <c r="LE23" s="50"/>
      <c r="LF23" s="50"/>
      <c r="LG23" s="50"/>
      <c r="LH23" s="50"/>
      <c r="LI23" s="50"/>
      <c r="LJ23" s="50"/>
      <c r="LK23" s="50"/>
      <c r="LL23" s="50"/>
      <c r="LM23" s="50"/>
      <c r="LN23" s="50"/>
      <c r="LO23" s="50"/>
      <c r="LP23" s="50"/>
      <c r="LQ23" s="50"/>
      <c r="LR23" s="50"/>
      <c r="LS23" s="50"/>
      <c r="LT23" s="50"/>
      <c r="LU23" s="50"/>
      <c r="LV23" s="50"/>
      <c r="LW23" s="50"/>
      <c r="LX23" s="50"/>
      <c r="LY23" s="50"/>
      <c r="LZ23" s="50"/>
      <c r="MA23" s="50"/>
      <c r="MB23" s="50"/>
      <c r="MC23" s="50"/>
      <c r="MD23" s="50"/>
      <c r="ME23" s="50"/>
      <c r="MF23" s="50"/>
      <c r="MG23" s="50"/>
      <c r="MH23" s="50"/>
      <c r="MI23" s="50"/>
      <c r="MJ23" s="50"/>
      <c r="MK23" s="50"/>
      <c r="ML23" s="50"/>
      <c r="MM23" s="50"/>
      <c r="MN23" s="50"/>
      <c r="MO23" s="50"/>
      <c r="MP23" s="50"/>
      <c r="MQ23" s="50"/>
      <c r="MR23" s="50"/>
      <c r="MS23" s="50"/>
      <c r="MT23" s="50"/>
      <c r="MU23" s="50"/>
      <c r="MV23" s="50"/>
      <c r="MW23" s="50"/>
      <c r="MX23" s="50"/>
      <c r="MY23" s="50"/>
      <c r="MZ23" s="50"/>
      <c r="NA23" s="50"/>
      <c r="NB23" s="50"/>
      <c r="NC23" s="50"/>
      <c r="ND23" s="50"/>
      <c r="NE23" s="50"/>
      <c r="NF23" s="50"/>
      <c r="NG23" s="50"/>
      <c r="NH23" s="50"/>
      <c r="NI23" s="50"/>
      <c r="NJ23" s="50"/>
      <c r="NK23" s="50"/>
      <c r="NL23" s="50"/>
      <c r="NM23" s="50"/>
      <c r="NN23" s="50"/>
      <c r="NO23" s="50"/>
      <c r="NP23" s="50"/>
      <c r="NQ23" s="50"/>
      <c r="NR23" s="50"/>
      <c r="NS23" s="50"/>
      <c r="NT23" s="50"/>
      <c r="NU23" s="50"/>
      <c r="NV23" s="50"/>
      <c r="NW23" s="50"/>
      <c r="NX23" s="50"/>
      <c r="NY23" s="50"/>
      <c r="NZ23" s="50"/>
      <c r="OA23" s="50"/>
      <c r="OB23" s="50"/>
      <c r="OC23" s="50"/>
      <c r="OD23" s="50"/>
      <c r="OE23" s="50"/>
      <c r="OF23" s="50"/>
      <c r="OG23" s="50"/>
      <c r="OH23" s="50"/>
      <c r="OI23" s="50"/>
      <c r="OJ23" s="50"/>
      <c r="OK23" s="50"/>
      <c r="OL23" s="50"/>
      <c r="OM23" s="50"/>
      <c r="ON23" s="50"/>
      <c r="OO23" s="50"/>
      <c r="OP23" s="50"/>
      <c r="OQ23" s="50"/>
      <c r="OR23" s="50"/>
      <c r="OS23" s="50"/>
      <c r="OT23" s="50"/>
      <c r="OU23" s="50"/>
      <c r="OV23" s="50"/>
      <c r="OW23" s="50"/>
      <c r="OX23" s="50"/>
      <c r="OY23" s="50"/>
      <c r="OZ23" s="50"/>
      <c r="PA23" s="50"/>
      <c r="PB23" s="50"/>
      <c r="PC23" s="50"/>
      <c r="PD23" s="50"/>
      <c r="PE23" s="50"/>
      <c r="PF23" s="50"/>
      <c r="PG23" s="50"/>
      <c r="PH23" s="50"/>
      <c r="PI23" s="50"/>
      <c r="PJ23" s="50"/>
      <c r="PK23" s="50"/>
      <c r="PL23" s="50"/>
      <c r="PM23" s="50"/>
      <c r="PN23" s="50"/>
      <c r="PO23" s="50"/>
      <c r="PP23" s="50"/>
      <c r="PQ23" s="50"/>
      <c r="PR23" s="50"/>
      <c r="PS23" s="50"/>
      <c r="PT23" s="50"/>
      <c r="PU23" s="50"/>
      <c r="PV23" s="50"/>
      <c r="PW23" s="50"/>
      <c r="PX23" s="50"/>
      <c r="PY23" s="50"/>
      <c r="PZ23" s="50"/>
      <c r="QA23" s="50"/>
      <c r="QB23" s="50"/>
      <c r="QC23" s="50"/>
      <c r="QD23" s="50"/>
      <c r="QE23" s="50"/>
      <c r="QF23" s="50"/>
      <c r="QG23" s="50"/>
      <c r="QH23" s="50"/>
      <c r="QI23" s="50"/>
      <c r="QJ23" s="50"/>
      <c r="QK23" s="50"/>
      <c r="QL23" s="50"/>
      <c r="QM23" s="50"/>
      <c r="QN23" s="50"/>
      <c r="QO23" s="50"/>
      <c r="QP23" s="50"/>
      <c r="QQ23" s="50"/>
      <c r="QR23" s="50"/>
      <c r="QS23" s="50"/>
      <c r="QT23" s="50"/>
      <c r="QU23" s="50"/>
      <c r="QV23" s="50"/>
      <c r="QW23" s="50"/>
      <c r="QX23" s="50"/>
      <c r="QY23" s="50"/>
      <c r="QZ23" s="50"/>
      <c r="RA23" s="50"/>
      <c r="RB23" s="50"/>
      <c r="RC23" s="50"/>
      <c r="RD23" s="50"/>
      <c r="RE23" s="50"/>
      <c r="RF23" s="50"/>
      <c r="RG23" s="50"/>
      <c r="RH23" s="50"/>
      <c r="RI23" s="50"/>
      <c r="RJ23" s="50"/>
      <c r="RK23" s="50"/>
      <c r="RL23" s="50"/>
      <c r="RM23" s="50"/>
      <c r="RN23" s="50"/>
      <c r="RO23" s="50"/>
      <c r="RP23" s="50"/>
      <c r="RQ23" s="50"/>
      <c r="RR23" s="50"/>
      <c r="RS23" s="50"/>
      <c r="RT23" s="50"/>
      <c r="RU23" s="50"/>
      <c r="RV23" s="50"/>
      <c r="RW23" s="50"/>
      <c r="RX23" s="50"/>
      <c r="RY23" s="50"/>
      <c r="RZ23" s="50"/>
      <c r="SA23" s="50"/>
      <c r="SB23" s="50"/>
      <c r="SC23" s="50"/>
      <c r="SD23" s="50"/>
      <c r="SE23" s="50"/>
      <c r="SF23" s="50"/>
      <c r="SG23" s="50"/>
      <c r="SH23" s="50"/>
      <c r="SI23" s="50"/>
      <c r="SJ23" s="50"/>
      <c r="SK23" s="50"/>
      <c r="SL23" s="50"/>
      <c r="SM23" s="50"/>
      <c r="SN23" s="50"/>
      <c r="SO23" s="50"/>
      <c r="SP23" s="50"/>
      <c r="SQ23" s="50"/>
      <c r="SR23" s="50"/>
      <c r="SS23" s="50"/>
      <c r="ST23" s="50"/>
      <c r="SU23" s="50"/>
      <c r="SV23" s="50"/>
      <c r="SW23" s="50"/>
      <c r="SX23" s="50"/>
      <c r="SY23" s="50"/>
      <c r="SZ23" s="50"/>
      <c r="TA23" s="50"/>
      <c r="TB23" s="50"/>
      <c r="TC23" s="50"/>
      <c r="TD23" s="50"/>
      <c r="TE23" s="50"/>
      <c r="TF23" s="50"/>
      <c r="TG23" s="50"/>
      <c r="TH23" s="50"/>
      <c r="TI23" s="50"/>
      <c r="TJ23" s="50"/>
      <c r="TK23" s="50"/>
      <c r="TL23" s="50"/>
      <c r="TM23" s="50"/>
      <c r="TN23" s="50"/>
      <c r="TO23" s="50"/>
      <c r="TP23" s="50"/>
      <c r="TQ23" s="50"/>
      <c r="TR23" s="50"/>
      <c r="TS23" s="50"/>
      <c r="TT23" s="50"/>
      <c r="TU23" s="50"/>
      <c r="TV23" s="50"/>
      <c r="TW23" s="50"/>
      <c r="TX23" s="50"/>
      <c r="TY23" s="50"/>
      <c r="TZ23" s="50"/>
      <c r="UA23" s="50"/>
      <c r="UB23" s="50"/>
      <c r="UC23" s="50"/>
      <c r="UD23" s="50"/>
      <c r="UE23" s="50"/>
      <c r="UF23" s="50"/>
      <c r="UG23" s="50"/>
      <c r="UH23" s="50"/>
      <c r="UI23" s="50"/>
      <c r="UJ23" s="50"/>
      <c r="UK23" s="50"/>
      <c r="UL23" s="50"/>
      <c r="UM23" s="50"/>
      <c r="UN23" s="50"/>
      <c r="UO23" s="50"/>
      <c r="UP23" s="50"/>
      <c r="UQ23" s="50"/>
      <c r="UR23" s="50"/>
      <c r="US23" s="50"/>
      <c r="UT23" s="50"/>
      <c r="UU23" s="50"/>
      <c r="UV23" s="50"/>
      <c r="UW23" s="50"/>
      <c r="UX23" s="50"/>
      <c r="UY23" s="50"/>
      <c r="UZ23" s="50"/>
      <c r="VA23" s="50"/>
      <c r="VB23" s="50"/>
      <c r="VC23" s="50"/>
      <c r="VD23" s="50"/>
      <c r="VE23" s="50"/>
      <c r="VF23" s="50"/>
      <c r="VG23" s="50"/>
      <c r="VH23" s="50"/>
      <c r="VI23" s="50"/>
      <c r="VJ23" s="50"/>
      <c r="VK23" s="50"/>
      <c r="VL23" s="50"/>
      <c r="VM23" s="50"/>
      <c r="VN23" s="50"/>
      <c r="VO23" s="50"/>
      <c r="VP23" s="50"/>
      <c r="VQ23" s="50"/>
      <c r="VR23" s="50"/>
      <c r="VS23" s="50"/>
      <c r="VT23" s="50"/>
      <c r="VU23" s="50"/>
      <c r="VV23" s="50"/>
      <c r="VW23" s="50"/>
      <c r="VX23" s="50"/>
      <c r="VY23" s="50"/>
      <c r="VZ23" s="50"/>
      <c r="WA23" s="50"/>
      <c r="WB23" s="50"/>
      <c r="WC23" s="50"/>
      <c r="WD23" s="50"/>
      <c r="WE23" s="50"/>
      <c r="WF23" s="50"/>
      <c r="WG23" s="50"/>
      <c r="WH23" s="50"/>
      <c r="WI23" s="50"/>
      <c r="WJ23" s="50"/>
      <c r="WK23" s="50"/>
      <c r="WL23" s="50"/>
      <c r="WM23" s="50"/>
      <c r="WN23" s="50"/>
      <c r="WO23" s="50"/>
      <c r="WP23" s="50"/>
      <c r="WQ23" s="50"/>
      <c r="WR23" s="50"/>
      <c r="WS23" s="50"/>
      <c r="WT23" s="50"/>
      <c r="WU23" s="50"/>
      <c r="WV23" s="50"/>
      <c r="WW23" s="50"/>
      <c r="WX23" s="50"/>
      <c r="WY23" s="50"/>
      <c r="WZ23" s="50"/>
      <c r="XA23" s="50"/>
      <c r="XB23" s="50"/>
      <c r="XC23" s="50"/>
      <c r="XD23" s="50"/>
      <c r="XE23" s="50"/>
      <c r="XF23" s="50"/>
      <c r="XG23" s="50"/>
      <c r="XH23" s="50"/>
      <c r="XI23" s="50"/>
      <c r="XJ23" s="50"/>
      <c r="XK23" s="50"/>
      <c r="XL23" s="50"/>
      <c r="XM23" s="50"/>
      <c r="XN23" s="50"/>
      <c r="XO23" s="50"/>
      <c r="XP23" s="50"/>
      <c r="XQ23" s="50"/>
      <c r="XR23" s="50"/>
      <c r="XS23" s="50"/>
      <c r="XT23" s="50"/>
      <c r="XU23" s="50"/>
      <c r="XV23" s="50"/>
      <c r="XW23" s="50"/>
      <c r="XX23" s="50"/>
      <c r="XY23" s="50"/>
      <c r="XZ23" s="50"/>
      <c r="YA23" s="50"/>
      <c r="YB23" s="50"/>
      <c r="YC23" s="50"/>
      <c r="YD23" s="50"/>
      <c r="YE23" s="50"/>
      <c r="YF23" s="50"/>
      <c r="YG23" s="50"/>
      <c r="YH23" s="50"/>
      <c r="YI23" s="50"/>
      <c r="YJ23" s="50"/>
      <c r="YK23" s="50"/>
      <c r="YL23" s="50"/>
      <c r="YM23" s="50"/>
      <c r="YN23" s="50"/>
      <c r="YO23" s="50"/>
      <c r="YP23" s="50"/>
      <c r="YQ23" s="50"/>
      <c r="YR23" s="50"/>
      <c r="YS23" s="50"/>
      <c r="YT23" s="50"/>
      <c r="YU23" s="50"/>
      <c r="YV23" s="50"/>
      <c r="YW23" s="50"/>
      <c r="YX23" s="50"/>
      <c r="YY23" s="50"/>
      <c r="YZ23" s="50"/>
      <c r="ZA23" s="50"/>
      <c r="ZB23" s="50"/>
      <c r="ZC23" s="50"/>
      <c r="ZD23" s="50"/>
      <c r="ZE23" s="50"/>
      <c r="ZF23" s="50"/>
      <c r="ZG23" s="50"/>
      <c r="ZH23" s="50"/>
      <c r="ZI23" s="50"/>
      <c r="ZJ23" s="50"/>
      <c r="ZK23" s="50"/>
      <c r="ZL23" s="50"/>
      <c r="ZM23" s="50"/>
      <c r="ZN23" s="50"/>
      <c r="ZO23" s="50"/>
      <c r="ZP23" s="50"/>
      <c r="ZQ23" s="50"/>
      <c r="ZR23" s="50"/>
      <c r="ZS23" s="50"/>
      <c r="ZT23" s="50"/>
      <c r="ZU23" s="50"/>
      <c r="ZV23" s="50"/>
      <c r="ZW23" s="50"/>
      <c r="ZX23" s="50"/>
      <c r="ZY23" s="50"/>
      <c r="ZZ23" s="50"/>
      <c r="AAA23" s="50"/>
      <c r="AAB23" s="50"/>
      <c r="AAC23" s="50"/>
      <c r="AAD23" s="50"/>
      <c r="AAE23" s="50"/>
      <c r="AAF23" s="50"/>
      <c r="AAG23" s="50"/>
      <c r="AAH23" s="50"/>
      <c r="AAI23" s="50"/>
      <c r="AAJ23" s="50"/>
      <c r="AAK23" s="50"/>
      <c r="AAL23" s="50"/>
      <c r="AAM23" s="50"/>
      <c r="AAN23" s="50"/>
      <c r="AAO23" s="50"/>
      <c r="AAP23" s="50"/>
      <c r="AAQ23" s="50"/>
      <c r="AAR23" s="50"/>
      <c r="AAS23" s="50"/>
      <c r="AAT23" s="50"/>
      <c r="AAU23" s="50"/>
      <c r="AAV23" s="50"/>
      <c r="AAW23" s="50"/>
      <c r="AAX23" s="50"/>
      <c r="AAY23" s="50"/>
      <c r="AAZ23" s="50"/>
      <c r="ABA23" s="50"/>
      <c r="ABB23" s="50"/>
      <c r="ABC23" s="50"/>
      <c r="ABD23" s="50"/>
      <c r="ABE23" s="50"/>
      <c r="ABF23" s="50"/>
      <c r="ABG23" s="50"/>
      <c r="ABH23" s="50"/>
      <c r="ABI23" s="50"/>
      <c r="ABJ23" s="50"/>
      <c r="ABK23" s="50"/>
      <c r="ABL23" s="50"/>
      <c r="ABM23" s="50"/>
      <c r="ABN23" s="50"/>
      <c r="ABO23" s="50"/>
      <c r="ABP23" s="50"/>
      <c r="ABQ23" s="50"/>
      <c r="ABR23" s="50"/>
      <c r="ABS23" s="50"/>
      <c r="ABT23" s="50"/>
      <c r="ABU23" s="50"/>
      <c r="ABV23" s="50"/>
      <c r="ABW23" s="50"/>
      <c r="ABX23" s="50"/>
      <c r="ABY23" s="50"/>
      <c r="ABZ23" s="50"/>
      <c r="ACA23" s="50"/>
      <c r="ACB23" s="50"/>
      <c r="ACC23" s="50"/>
      <c r="ACD23" s="50"/>
      <c r="ACE23" s="50"/>
      <c r="ACF23" s="50"/>
      <c r="ACG23" s="50"/>
      <c r="ACH23" s="50"/>
      <c r="ACI23" s="50"/>
      <c r="ACJ23" s="50"/>
      <c r="ACK23" s="50"/>
      <c r="ACL23" s="50"/>
      <c r="ACM23" s="50"/>
      <c r="ACN23" s="50"/>
      <c r="ACO23" s="50"/>
      <c r="ACP23" s="50"/>
      <c r="ACQ23" s="50"/>
      <c r="ACR23" s="50"/>
      <c r="ACS23" s="50"/>
      <c r="ACT23" s="50"/>
      <c r="ACU23" s="50"/>
      <c r="ACV23" s="50"/>
      <c r="ACW23" s="50"/>
      <c r="ACX23" s="50"/>
      <c r="ACY23" s="50"/>
      <c r="ACZ23" s="50"/>
      <c r="ADA23" s="50"/>
      <c r="ADB23" s="50"/>
      <c r="ADC23" s="50"/>
      <c r="ADD23" s="50"/>
      <c r="ADE23" s="50"/>
      <c r="ADF23" s="50"/>
      <c r="ADG23" s="50"/>
      <c r="ADH23" s="50"/>
      <c r="ADI23" s="50"/>
      <c r="ADJ23" s="50"/>
      <c r="ADK23" s="50"/>
      <c r="ADL23" s="50"/>
      <c r="ADM23" s="50"/>
      <c r="ADN23" s="50"/>
      <c r="ADO23" s="50"/>
      <c r="ADP23" s="50"/>
      <c r="ADQ23" s="50"/>
      <c r="ADR23" s="50"/>
      <c r="ADS23" s="50"/>
      <c r="ADT23" s="50"/>
      <c r="ADU23" s="50"/>
      <c r="ADV23" s="50"/>
      <c r="ADW23" s="50"/>
      <c r="ADX23" s="50"/>
      <c r="ADY23" s="50"/>
      <c r="ADZ23" s="50"/>
      <c r="AEA23" s="50"/>
      <c r="AEB23" s="50"/>
      <c r="AEC23" s="50"/>
      <c r="AED23" s="50"/>
      <c r="AEE23" s="50"/>
      <c r="AEF23" s="50"/>
      <c r="AEG23" s="50"/>
      <c r="AEH23" s="50"/>
      <c r="AEI23" s="50"/>
      <c r="AEJ23" s="50"/>
      <c r="AEK23" s="50"/>
      <c r="AEL23" s="50"/>
      <c r="AEM23" s="50"/>
      <c r="AEN23" s="50"/>
      <c r="AEO23" s="50"/>
      <c r="AEP23" s="50"/>
      <c r="AEQ23" s="50"/>
      <c r="AER23" s="50"/>
      <c r="AES23" s="50"/>
      <c r="AET23" s="50"/>
      <c r="AEU23" s="50"/>
      <c r="AEV23" s="50"/>
      <c r="AEW23" s="50"/>
      <c r="AEX23" s="50"/>
      <c r="AEY23" s="50"/>
      <c r="AEZ23" s="50"/>
      <c r="AFA23" s="50"/>
      <c r="AFB23" s="50"/>
      <c r="AFC23" s="50"/>
      <c r="AFD23" s="50"/>
      <c r="AFE23" s="50"/>
      <c r="AFF23" s="50"/>
      <c r="AFG23" s="50"/>
      <c r="AFH23" s="50"/>
      <c r="AFI23" s="50"/>
      <c r="AFJ23" s="50"/>
      <c r="AFK23" s="50"/>
      <c r="AFL23" s="50"/>
      <c r="AFM23" s="50"/>
      <c r="AFN23" s="50"/>
      <c r="AFO23" s="50"/>
      <c r="AFP23" s="50"/>
      <c r="AFQ23" s="50"/>
      <c r="AFR23" s="50"/>
      <c r="AFS23" s="50"/>
      <c r="AFT23" s="50"/>
      <c r="AFU23" s="50"/>
      <c r="AFV23" s="50"/>
      <c r="AFW23" s="50"/>
      <c r="AFX23" s="50"/>
      <c r="AFY23" s="50"/>
      <c r="AFZ23" s="50"/>
      <c r="AGA23" s="50"/>
      <c r="AGB23" s="50"/>
      <c r="AGC23" s="50"/>
      <c r="AGD23" s="50"/>
      <c r="AGE23" s="50"/>
      <c r="AGF23" s="50"/>
      <c r="AGG23" s="50"/>
      <c r="AGH23" s="50"/>
      <c r="AGI23" s="50"/>
      <c r="AGJ23" s="50"/>
      <c r="AGK23" s="50"/>
      <c r="AGL23" s="50"/>
      <c r="AGM23" s="50"/>
      <c r="AGN23" s="50"/>
      <c r="AGO23" s="50"/>
      <c r="AGP23" s="50"/>
      <c r="AGQ23" s="50"/>
      <c r="AGR23" s="50"/>
      <c r="AGS23" s="50"/>
      <c r="AGT23" s="50"/>
      <c r="AGU23" s="50"/>
      <c r="AGV23" s="50"/>
      <c r="AGW23" s="50"/>
      <c r="AGX23" s="50"/>
      <c r="AGY23" s="50"/>
      <c r="AGZ23" s="50"/>
      <c r="AHA23" s="50"/>
      <c r="AHB23" s="50"/>
      <c r="AHC23" s="50"/>
      <c r="AHD23" s="50"/>
      <c r="AHE23" s="50"/>
      <c r="AHF23" s="50"/>
      <c r="AHG23" s="50"/>
      <c r="AHH23" s="50"/>
      <c r="AHI23" s="50"/>
      <c r="AHJ23" s="50"/>
      <c r="AHK23" s="50"/>
      <c r="AHL23" s="50"/>
      <c r="AHM23" s="50"/>
      <c r="AHN23" s="50"/>
      <c r="AHO23" s="50"/>
      <c r="AHP23" s="50"/>
      <c r="AHQ23" s="50"/>
      <c r="AHR23" s="50"/>
      <c r="AHS23" s="50"/>
      <c r="AHT23" s="50"/>
      <c r="AHU23" s="50"/>
      <c r="AHV23" s="50"/>
      <c r="AHW23" s="50"/>
      <c r="AHX23" s="50"/>
      <c r="AHY23" s="50"/>
      <c r="AHZ23" s="50"/>
      <c r="AIA23" s="50"/>
      <c r="AIB23" s="50"/>
      <c r="AIC23" s="50"/>
      <c r="AID23" s="50"/>
      <c r="AIE23" s="50"/>
      <c r="AIF23" s="50"/>
      <c r="AIG23" s="50"/>
      <c r="AIH23" s="50"/>
      <c r="AII23" s="50"/>
      <c r="AIJ23" s="50"/>
      <c r="AIK23" s="50"/>
      <c r="AIL23" s="50"/>
      <c r="AIM23" s="50"/>
      <c r="AIN23" s="50"/>
      <c r="AIO23" s="50"/>
      <c r="AIP23" s="50"/>
      <c r="AIQ23" s="50"/>
      <c r="AIR23" s="50"/>
      <c r="AIS23" s="50"/>
      <c r="AIT23" s="50"/>
      <c r="AIU23" s="50"/>
      <c r="AIV23" s="50"/>
      <c r="AIW23" s="50"/>
      <c r="AIX23" s="50"/>
      <c r="AIY23" s="50"/>
      <c r="AIZ23" s="50"/>
      <c r="AJA23" s="50"/>
      <c r="AJB23" s="50"/>
      <c r="AJC23" s="50"/>
      <c r="AJD23" s="50"/>
      <c r="AJE23" s="50"/>
      <c r="AJF23" s="50"/>
      <c r="AJG23" s="50"/>
      <c r="AJH23" s="50"/>
      <c r="AJI23" s="50"/>
      <c r="AJJ23" s="50"/>
      <c r="AJK23" s="50"/>
      <c r="AJL23" s="50"/>
      <c r="AJM23" s="50"/>
      <c r="AJN23" s="50"/>
      <c r="AJO23" s="50"/>
      <c r="AJP23" s="50"/>
      <c r="AJQ23" s="50"/>
      <c r="AJR23" s="50"/>
      <c r="AJS23" s="50"/>
      <c r="AJT23" s="50"/>
      <c r="AJU23" s="50"/>
      <c r="AJV23" s="50"/>
      <c r="AJW23" s="50"/>
      <c r="AJX23" s="50"/>
      <c r="AJY23" s="50"/>
      <c r="AJZ23" s="50"/>
      <c r="AKA23" s="50"/>
      <c r="AKB23" s="50"/>
      <c r="AKC23" s="50"/>
      <c r="AKD23" s="50"/>
      <c r="AKE23" s="50"/>
      <c r="AKF23" s="50"/>
      <c r="AKG23" s="50"/>
      <c r="AKH23" s="50"/>
      <c r="AKI23" s="50"/>
      <c r="AKJ23" s="50"/>
      <c r="AKK23" s="50"/>
      <c r="AKL23" s="50"/>
      <c r="AKM23" s="50"/>
      <c r="AKN23" s="50"/>
      <c r="AKO23" s="50"/>
      <c r="AKP23" s="50"/>
      <c r="AKQ23" s="50"/>
      <c r="AKR23" s="50"/>
      <c r="AKS23" s="50"/>
      <c r="AKT23" s="50"/>
      <c r="AKU23" s="50"/>
      <c r="AKV23" s="50"/>
      <c r="AKW23" s="50"/>
      <c r="AKX23" s="50"/>
      <c r="AKY23" s="50"/>
      <c r="AKZ23" s="50"/>
      <c r="ALA23" s="50"/>
      <c r="ALB23" s="50"/>
      <c r="ALC23" s="50"/>
      <c r="ALD23" s="50"/>
      <c r="ALE23" s="50"/>
      <c r="ALF23" s="50"/>
      <c r="ALG23" s="50"/>
      <c r="ALH23" s="50"/>
      <c r="ALI23" s="50"/>
      <c r="ALJ23" s="50"/>
      <c r="ALK23" s="50"/>
      <c r="ALL23" s="50"/>
      <c r="ALM23" s="50"/>
      <c r="ALN23" s="50"/>
      <c r="ALO23" s="50"/>
      <c r="ALP23" s="50"/>
      <c r="ALQ23" s="50"/>
      <c r="ALR23" s="50"/>
      <c r="ALS23" s="50"/>
      <c r="ALT23" s="50"/>
      <c r="ALU23" s="50"/>
      <c r="ALV23" s="50"/>
      <c r="ALW23" s="50"/>
      <c r="ALX23" s="50"/>
      <c r="ALY23" s="50"/>
      <c r="ALZ23" s="50"/>
      <c r="AMA23" s="50"/>
      <c r="AMB23" s="50"/>
      <c r="AMC23" s="50"/>
      <c r="AMD23" s="50"/>
      <c r="AME23" s="50"/>
      <c r="AMF23" s="50"/>
      <c r="AMG23" s="50"/>
      <c r="AMH23" s="50"/>
      <c r="AMI23" s="50"/>
      <c r="AMJ23" s="50"/>
      <c r="AMK23" s="50"/>
    </row>
    <row r="24" spans="1:1025" x14ac:dyDescent="0.3">
      <c r="A24" s="104" t="s">
        <v>356</v>
      </c>
      <c r="B24" s="41">
        <v>143.22999999999999</v>
      </c>
      <c r="C24" s="41">
        <v>252.49</v>
      </c>
      <c r="D24" s="41">
        <v>88.9</v>
      </c>
      <c r="E24" s="41">
        <v>484.62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  <c r="IV24" s="50"/>
      <c r="IW24" s="50"/>
      <c r="IX24" s="50"/>
      <c r="IY24" s="50"/>
      <c r="IZ24" s="50"/>
      <c r="JA24" s="50"/>
      <c r="JB24" s="50"/>
      <c r="JC24" s="50"/>
      <c r="JD24" s="50"/>
      <c r="JE24" s="50"/>
      <c r="JF24" s="50"/>
      <c r="JG24" s="50"/>
      <c r="JH24" s="50"/>
      <c r="JI24" s="50"/>
      <c r="JJ24" s="50"/>
      <c r="JK24" s="50"/>
      <c r="JL24" s="50"/>
      <c r="JM24" s="50"/>
      <c r="JN24" s="50"/>
      <c r="JO24" s="50"/>
      <c r="JP24" s="50"/>
      <c r="JQ24" s="50"/>
      <c r="JR24" s="50"/>
      <c r="JS24" s="50"/>
      <c r="JT24" s="50"/>
      <c r="JU24" s="50"/>
      <c r="JV24" s="50"/>
      <c r="JW24" s="50"/>
      <c r="JX24" s="50"/>
      <c r="JY24" s="50"/>
      <c r="JZ24" s="50"/>
      <c r="KA24" s="50"/>
      <c r="KB24" s="50"/>
      <c r="KC24" s="50"/>
      <c r="KD24" s="50"/>
      <c r="KE24" s="50"/>
      <c r="KF24" s="50"/>
      <c r="KG24" s="50"/>
      <c r="KH24" s="50"/>
      <c r="KI24" s="50"/>
      <c r="KJ24" s="50"/>
      <c r="KK24" s="50"/>
      <c r="KL24" s="50"/>
      <c r="KM24" s="50"/>
      <c r="KN24" s="50"/>
      <c r="KO24" s="50"/>
      <c r="KP24" s="50"/>
      <c r="KQ24" s="50"/>
      <c r="KR24" s="50"/>
      <c r="KS24" s="50"/>
      <c r="KT24" s="50"/>
      <c r="KU24" s="50"/>
      <c r="KV24" s="50"/>
      <c r="KW24" s="50"/>
      <c r="KX24" s="50"/>
      <c r="KY24" s="50"/>
      <c r="KZ24" s="50"/>
      <c r="LA24" s="50"/>
      <c r="LB24" s="50"/>
      <c r="LC24" s="50"/>
      <c r="LD24" s="50"/>
      <c r="LE24" s="50"/>
      <c r="LF24" s="50"/>
      <c r="LG24" s="50"/>
      <c r="LH24" s="50"/>
      <c r="LI24" s="50"/>
      <c r="LJ24" s="50"/>
      <c r="LK24" s="50"/>
      <c r="LL24" s="50"/>
      <c r="LM24" s="50"/>
      <c r="LN24" s="50"/>
      <c r="LO24" s="50"/>
      <c r="LP24" s="50"/>
      <c r="LQ24" s="50"/>
      <c r="LR24" s="50"/>
      <c r="LS24" s="50"/>
      <c r="LT24" s="50"/>
      <c r="LU24" s="50"/>
      <c r="LV24" s="50"/>
      <c r="LW24" s="50"/>
      <c r="LX24" s="50"/>
      <c r="LY24" s="50"/>
      <c r="LZ24" s="50"/>
      <c r="MA24" s="50"/>
      <c r="MB24" s="50"/>
      <c r="MC24" s="50"/>
      <c r="MD24" s="50"/>
      <c r="ME24" s="50"/>
      <c r="MF24" s="50"/>
      <c r="MG24" s="50"/>
      <c r="MH24" s="50"/>
      <c r="MI24" s="50"/>
      <c r="MJ24" s="50"/>
      <c r="MK24" s="50"/>
      <c r="ML24" s="50"/>
      <c r="MM24" s="50"/>
      <c r="MN24" s="50"/>
      <c r="MO24" s="50"/>
      <c r="MP24" s="50"/>
      <c r="MQ24" s="50"/>
      <c r="MR24" s="50"/>
      <c r="MS24" s="50"/>
      <c r="MT24" s="50"/>
      <c r="MU24" s="50"/>
      <c r="MV24" s="50"/>
      <c r="MW24" s="50"/>
      <c r="MX24" s="50"/>
      <c r="MY24" s="50"/>
      <c r="MZ24" s="50"/>
      <c r="NA24" s="50"/>
      <c r="NB24" s="50"/>
      <c r="NC24" s="50"/>
      <c r="ND24" s="50"/>
      <c r="NE24" s="50"/>
      <c r="NF24" s="50"/>
      <c r="NG24" s="50"/>
      <c r="NH24" s="50"/>
      <c r="NI24" s="50"/>
      <c r="NJ24" s="50"/>
      <c r="NK24" s="50"/>
      <c r="NL24" s="50"/>
      <c r="NM24" s="50"/>
      <c r="NN24" s="50"/>
      <c r="NO24" s="50"/>
      <c r="NP24" s="50"/>
      <c r="NQ24" s="50"/>
      <c r="NR24" s="50"/>
      <c r="NS24" s="50"/>
      <c r="NT24" s="50"/>
      <c r="NU24" s="50"/>
      <c r="NV24" s="50"/>
      <c r="NW24" s="50"/>
      <c r="NX24" s="50"/>
      <c r="NY24" s="50"/>
      <c r="NZ24" s="50"/>
      <c r="OA24" s="50"/>
      <c r="OB24" s="50"/>
      <c r="OC24" s="50"/>
      <c r="OD24" s="50"/>
      <c r="OE24" s="50"/>
      <c r="OF24" s="50"/>
      <c r="OG24" s="50"/>
      <c r="OH24" s="50"/>
      <c r="OI24" s="50"/>
      <c r="OJ24" s="50"/>
      <c r="OK24" s="50"/>
      <c r="OL24" s="50"/>
      <c r="OM24" s="50"/>
      <c r="ON24" s="50"/>
      <c r="OO24" s="50"/>
      <c r="OP24" s="50"/>
      <c r="OQ24" s="50"/>
      <c r="OR24" s="50"/>
      <c r="OS24" s="50"/>
      <c r="OT24" s="50"/>
      <c r="OU24" s="50"/>
      <c r="OV24" s="50"/>
      <c r="OW24" s="50"/>
      <c r="OX24" s="50"/>
      <c r="OY24" s="50"/>
      <c r="OZ24" s="50"/>
      <c r="PA24" s="50"/>
      <c r="PB24" s="50"/>
      <c r="PC24" s="50"/>
      <c r="PD24" s="50"/>
      <c r="PE24" s="50"/>
      <c r="PF24" s="50"/>
      <c r="PG24" s="50"/>
      <c r="PH24" s="50"/>
      <c r="PI24" s="50"/>
      <c r="PJ24" s="50"/>
      <c r="PK24" s="50"/>
      <c r="PL24" s="50"/>
      <c r="PM24" s="50"/>
      <c r="PN24" s="50"/>
      <c r="PO24" s="50"/>
      <c r="PP24" s="50"/>
      <c r="PQ24" s="50"/>
      <c r="PR24" s="50"/>
      <c r="PS24" s="50"/>
      <c r="PT24" s="50"/>
      <c r="PU24" s="50"/>
      <c r="PV24" s="50"/>
      <c r="PW24" s="50"/>
      <c r="PX24" s="50"/>
      <c r="PY24" s="50"/>
      <c r="PZ24" s="50"/>
      <c r="QA24" s="50"/>
      <c r="QB24" s="50"/>
      <c r="QC24" s="50"/>
      <c r="QD24" s="50"/>
      <c r="QE24" s="50"/>
      <c r="QF24" s="50"/>
      <c r="QG24" s="50"/>
      <c r="QH24" s="50"/>
      <c r="QI24" s="50"/>
      <c r="QJ24" s="50"/>
      <c r="QK24" s="50"/>
      <c r="QL24" s="50"/>
      <c r="QM24" s="50"/>
      <c r="QN24" s="50"/>
      <c r="QO24" s="50"/>
      <c r="QP24" s="50"/>
      <c r="QQ24" s="50"/>
      <c r="QR24" s="50"/>
      <c r="QS24" s="50"/>
      <c r="QT24" s="50"/>
      <c r="QU24" s="50"/>
      <c r="QV24" s="50"/>
      <c r="QW24" s="50"/>
      <c r="QX24" s="50"/>
      <c r="QY24" s="50"/>
      <c r="QZ24" s="50"/>
      <c r="RA24" s="50"/>
      <c r="RB24" s="50"/>
      <c r="RC24" s="50"/>
      <c r="RD24" s="50"/>
      <c r="RE24" s="50"/>
      <c r="RF24" s="50"/>
      <c r="RG24" s="50"/>
      <c r="RH24" s="50"/>
      <c r="RI24" s="50"/>
      <c r="RJ24" s="50"/>
      <c r="RK24" s="50"/>
      <c r="RL24" s="50"/>
      <c r="RM24" s="50"/>
      <c r="RN24" s="50"/>
      <c r="RO24" s="50"/>
      <c r="RP24" s="50"/>
      <c r="RQ24" s="50"/>
      <c r="RR24" s="50"/>
      <c r="RS24" s="50"/>
      <c r="RT24" s="50"/>
      <c r="RU24" s="50"/>
      <c r="RV24" s="50"/>
      <c r="RW24" s="50"/>
      <c r="RX24" s="50"/>
      <c r="RY24" s="50"/>
      <c r="RZ24" s="50"/>
      <c r="SA24" s="50"/>
      <c r="SB24" s="50"/>
      <c r="SC24" s="50"/>
      <c r="SD24" s="50"/>
      <c r="SE24" s="50"/>
      <c r="SF24" s="50"/>
      <c r="SG24" s="50"/>
      <c r="SH24" s="50"/>
      <c r="SI24" s="50"/>
      <c r="SJ24" s="50"/>
      <c r="SK24" s="50"/>
      <c r="SL24" s="50"/>
      <c r="SM24" s="50"/>
      <c r="SN24" s="50"/>
      <c r="SO24" s="50"/>
      <c r="SP24" s="50"/>
      <c r="SQ24" s="50"/>
      <c r="SR24" s="50"/>
      <c r="SS24" s="50"/>
      <c r="ST24" s="50"/>
      <c r="SU24" s="50"/>
      <c r="SV24" s="50"/>
      <c r="SW24" s="50"/>
      <c r="SX24" s="50"/>
      <c r="SY24" s="50"/>
      <c r="SZ24" s="50"/>
      <c r="TA24" s="50"/>
      <c r="TB24" s="50"/>
      <c r="TC24" s="50"/>
      <c r="TD24" s="50"/>
      <c r="TE24" s="50"/>
      <c r="TF24" s="50"/>
      <c r="TG24" s="50"/>
      <c r="TH24" s="50"/>
      <c r="TI24" s="50"/>
      <c r="TJ24" s="50"/>
      <c r="TK24" s="50"/>
      <c r="TL24" s="50"/>
      <c r="TM24" s="50"/>
      <c r="TN24" s="50"/>
      <c r="TO24" s="50"/>
      <c r="TP24" s="50"/>
      <c r="TQ24" s="50"/>
      <c r="TR24" s="50"/>
      <c r="TS24" s="50"/>
      <c r="TT24" s="50"/>
      <c r="TU24" s="50"/>
      <c r="TV24" s="50"/>
      <c r="TW24" s="50"/>
      <c r="TX24" s="50"/>
      <c r="TY24" s="50"/>
      <c r="TZ24" s="50"/>
      <c r="UA24" s="50"/>
      <c r="UB24" s="50"/>
      <c r="UC24" s="50"/>
      <c r="UD24" s="50"/>
      <c r="UE24" s="50"/>
      <c r="UF24" s="50"/>
      <c r="UG24" s="50"/>
      <c r="UH24" s="50"/>
      <c r="UI24" s="50"/>
      <c r="UJ24" s="50"/>
      <c r="UK24" s="50"/>
      <c r="UL24" s="50"/>
      <c r="UM24" s="50"/>
      <c r="UN24" s="50"/>
      <c r="UO24" s="50"/>
      <c r="UP24" s="50"/>
      <c r="UQ24" s="50"/>
      <c r="UR24" s="50"/>
      <c r="US24" s="50"/>
      <c r="UT24" s="50"/>
      <c r="UU24" s="50"/>
      <c r="UV24" s="50"/>
      <c r="UW24" s="50"/>
      <c r="UX24" s="50"/>
      <c r="UY24" s="50"/>
      <c r="UZ24" s="50"/>
      <c r="VA24" s="50"/>
      <c r="VB24" s="50"/>
      <c r="VC24" s="50"/>
      <c r="VD24" s="50"/>
      <c r="VE24" s="50"/>
      <c r="VF24" s="50"/>
      <c r="VG24" s="50"/>
      <c r="VH24" s="50"/>
      <c r="VI24" s="50"/>
      <c r="VJ24" s="50"/>
      <c r="VK24" s="50"/>
      <c r="VL24" s="50"/>
      <c r="VM24" s="50"/>
      <c r="VN24" s="50"/>
      <c r="VO24" s="50"/>
      <c r="VP24" s="50"/>
      <c r="VQ24" s="50"/>
      <c r="VR24" s="50"/>
      <c r="VS24" s="50"/>
      <c r="VT24" s="50"/>
      <c r="VU24" s="50"/>
      <c r="VV24" s="50"/>
      <c r="VW24" s="50"/>
      <c r="VX24" s="50"/>
      <c r="VY24" s="50"/>
      <c r="VZ24" s="50"/>
      <c r="WA24" s="50"/>
      <c r="WB24" s="50"/>
      <c r="WC24" s="50"/>
      <c r="WD24" s="50"/>
      <c r="WE24" s="50"/>
      <c r="WF24" s="50"/>
      <c r="WG24" s="50"/>
      <c r="WH24" s="50"/>
      <c r="WI24" s="50"/>
      <c r="WJ24" s="50"/>
      <c r="WK24" s="50"/>
      <c r="WL24" s="50"/>
      <c r="WM24" s="50"/>
      <c r="WN24" s="50"/>
      <c r="WO24" s="50"/>
      <c r="WP24" s="50"/>
      <c r="WQ24" s="50"/>
      <c r="WR24" s="50"/>
      <c r="WS24" s="50"/>
      <c r="WT24" s="50"/>
      <c r="WU24" s="50"/>
      <c r="WV24" s="50"/>
      <c r="WW24" s="50"/>
      <c r="WX24" s="50"/>
      <c r="WY24" s="50"/>
      <c r="WZ24" s="50"/>
      <c r="XA24" s="50"/>
      <c r="XB24" s="50"/>
      <c r="XC24" s="50"/>
      <c r="XD24" s="50"/>
      <c r="XE24" s="50"/>
      <c r="XF24" s="50"/>
      <c r="XG24" s="50"/>
      <c r="XH24" s="50"/>
      <c r="XI24" s="50"/>
      <c r="XJ24" s="50"/>
      <c r="XK24" s="50"/>
      <c r="XL24" s="50"/>
      <c r="XM24" s="50"/>
      <c r="XN24" s="50"/>
      <c r="XO24" s="50"/>
      <c r="XP24" s="50"/>
      <c r="XQ24" s="50"/>
      <c r="XR24" s="50"/>
      <c r="XS24" s="50"/>
      <c r="XT24" s="50"/>
      <c r="XU24" s="50"/>
      <c r="XV24" s="50"/>
      <c r="XW24" s="50"/>
      <c r="XX24" s="50"/>
      <c r="XY24" s="50"/>
      <c r="XZ24" s="50"/>
      <c r="YA24" s="50"/>
      <c r="YB24" s="50"/>
      <c r="YC24" s="50"/>
      <c r="YD24" s="50"/>
      <c r="YE24" s="50"/>
      <c r="YF24" s="50"/>
      <c r="YG24" s="50"/>
      <c r="YH24" s="50"/>
      <c r="YI24" s="50"/>
      <c r="YJ24" s="50"/>
      <c r="YK24" s="50"/>
      <c r="YL24" s="50"/>
      <c r="YM24" s="50"/>
      <c r="YN24" s="50"/>
      <c r="YO24" s="50"/>
      <c r="YP24" s="50"/>
      <c r="YQ24" s="50"/>
      <c r="YR24" s="50"/>
      <c r="YS24" s="50"/>
      <c r="YT24" s="50"/>
      <c r="YU24" s="50"/>
      <c r="YV24" s="50"/>
      <c r="YW24" s="50"/>
      <c r="YX24" s="50"/>
      <c r="YY24" s="50"/>
      <c r="YZ24" s="50"/>
      <c r="ZA24" s="50"/>
      <c r="ZB24" s="50"/>
      <c r="ZC24" s="50"/>
      <c r="ZD24" s="50"/>
      <c r="ZE24" s="50"/>
      <c r="ZF24" s="50"/>
      <c r="ZG24" s="50"/>
      <c r="ZH24" s="50"/>
      <c r="ZI24" s="50"/>
      <c r="ZJ24" s="50"/>
      <c r="ZK24" s="50"/>
      <c r="ZL24" s="50"/>
      <c r="ZM24" s="50"/>
      <c r="ZN24" s="50"/>
      <c r="ZO24" s="50"/>
      <c r="ZP24" s="50"/>
      <c r="ZQ24" s="50"/>
      <c r="ZR24" s="50"/>
      <c r="ZS24" s="50"/>
      <c r="ZT24" s="50"/>
      <c r="ZU24" s="50"/>
      <c r="ZV24" s="50"/>
      <c r="ZW24" s="50"/>
      <c r="ZX24" s="50"/>
      <c r="ZY24" s="50"/>
      <c r="ZZ24" s="50"/>
      <c r="AAA24" s="50"/>
      <c r="AAB24" s="50"/>
      <c r="AAC24" s="50"/>
      <c r="AAD24" s="50"/>
      <c r="AAE24" s="50"/>
      <c r="AAF24" s="50"/>
      <c r="AAG24" s="50"/>
      <c r="AAH24" s="50"/>
      <c r="AAI24" s="50"/>
      <c r="AAJ24" s="50"/>
      <c r="AAK24" s="50"/>
      <c r="AAL24" s="50"/>
      <c r="AAM24" s="50"/>
      <c r="AAN24" s="50"/>
      <c r="AAO24" s="50"/>
      <c r="AAP24" s="50"/>
      <c r="AAQ24" s="50"/>
      <c r="AAR24" s="50"/>
      <c r="AAS24" s="50"/>
      <c r="AAT24" s="50"/>
      <c r="AAU24" s="50"/>
      <c r="AAV24" s="50"/>
      <c r="AAW24" s="50"/>
      <c r="AAX24" s="50"/>
      <c r="AAY24" s="50"/>
      <c r="AAZ24" s="50"/>
      <c r="ABA24" s="50"/>
      <c r="ABB24" s="50"/>
      <c r="ABC24" s="50"/>
      <c r="ABD24" s="50"/>
      <c r="ABE24" s="50"/>
      <c r="ABF24" s="50"/>
      <c r="ABG24" s="50"/>
      <c r="ABH24" s="50"/>
      <c r="ABI24" s="50"/>
      <c r="ABJ24" s="50"/>
      <c r="ABK24" s="50"/>
      <c r="ABL24" s="50"/>
      <c r="ABM24" s="50"/>
      <c r="ABN24" s="50"/>
      <c r="ABO24" s="50"/>
      <c r="ABP24" s="50"/>
      <c r="ABQ24" s="50"/>
      <c r="ABR24" s="50"/>
      <c r="ABS24" s="50"/>
      <c r="ABT24" s="50"/>
      <c r="ABU24" s="50"/>
      <c r="ABV24" s="50"/>
      <c r="ABW24" s="50"/>
      <c r="ABX24" s="50"/>
      <c r="ABY24" s="50"/>
      <c r="ABZ24" s="50"/>
      <c r="ACA24" s="50"/>
      <c r="ACB24" s="50"/>
      <c r="ACC24" s="50"/>
      <c r="ACD24" s="50"/>
      <c r="ACE24" s="50"/>
      <c r="ACF24" s="50"/>
      <c r="ACG24" s="50"/>
      <c r="ACH24" s="50"/>
      <c r="ACI24" s="50"/>
      <c r="ACJ24" s="50"/>
      <c r="ACK24" s="50"/>
      <c r="ACL24" s="50"/>
      <c r="ACM24" s="50"/>
      <c r="ACN24" s="50"/>
      <c r="ACO24" s="50"/>
      <c r="ACP24" s="50"/>
      <c r="ACQ24" s="50"/>
      <c r="ACR24" s="50"/>
      <c r="ACS24" s="50"/>
      <c r="ACT24" s="50"/>
      <c r="ACU24" s="50"/>
      <c r="ACV24" s="50"/>
      <c r="ACW24" s="50"/>
      <c r="ACX24" s="50"/>
      <c r="ACY24" s="50"/>
      <c r="ACZ24" s="50"/>
      <c r="ADA24" s="50"/>
      <c r="ADB24" s="50"/>
      <c r="ADC24" s="50"/>
      <c r="ADD24" s="50"/>
      <c r="ADE24" s="50"/>
      <c r="ADF24" s="50"/>
      <c r="ADG24" s="50"/>
      <c r="ADH24" s="50"/>
      <c r="ADI24" s="50"/>
      <c r="ADJ24" s="50"/>
      <c r="ADK24" s="50"/>
      <c r="ADL24" s="50"/>
      <c r="ADM24" s="50"/>
      <c r="ADN24" s="50"/>
      <c r="ADO24" s="50"/>
      <c r="ADP24" s="50"/>
      <c r="ADQ24" s="50"/>
      <c r="ADR24" s="50"/>
      <c r="ADS24" s="50"/>
      <c r="ADT24" s="50"/>
      <c r="ADU24" s="50"/>
      <c r="ADV24" s="50"/>
      <c r="ADW24" s="50"/>
      <c r="ADX24" s="50"/>
      <c r="ADY24" s="50"/>
      <c r="ADZ24" s="50"/>
      <c r="AEA24" s="50"/>
      <c r="AEB24" s="50"/>
      <c r="AEC24" s="50"/>
      <c r="AED24" s="50"/>
      <c r="AEE24" s="50"/>
      <c r="AEF24" s="50"/>
      <c r="AEG24" s="50"/>
      <c r="AEH24" s="50"/>
      <c r="AEI24" s="50"/>
      <c r="AEJ24" s="50"/>
      <c r="AEK24" s="50"/>
      <c r="AEL24" s="50"/>
      <c r="AEM24" s="50"/>
      <c r="AEN24" s="50"/>
      <c r="AEO24" s="50"/>
      <c r="AEP24" s="50"/>
      <c r="AEQ24" s="50"/>
      <c r="AER24" s="50"/>
      <c r="AES24" s="50"/>
      <c r="AET24" s="50"/>
      <c r="AEU24" s="50"/>
      <c r="AEV24" s="50"/>
      <c r="AEW24" s="50"/>
      <c r="AEX24" s="50"/>
      <c r="AEY24" s="50"/>
      <c r="AEZ24" s="50"/>
      <c r="AFA24" s="50"/>
      <c r="AFB24" s="50"/>
      <c r="AFC24" s="50"/>
      <c r="AFD24" s="50"/>
      <c r="AFE24" s="50"/>
      <c r="AFF24" s="50"/>
      <c r="AFG24" s="50"/>
      <c r="AFH24" s="50"/>
      <c r="AFI24" s="50"/>
      <c r="AFJ24" s="50"/>
      <c r="AFK24" s="50"/>
      <c r="AFL24" s="50"/>
      <c r="AFM24" s="50"/>
      <c r="AFN24" s="50"/>
      <c r="AFO24" s="50"/>
      <c r="AFP24" s="50"/>
      <c r="AFQ24" s="50"/>
      <c r="AFR24" s="50"/>
      <c r="AFS24" s="50"/>
      <c r="AFT24" s="50"/>
      <c r="AFU24" s="50"/>
      <c r="AFV24" s="50"/>
      <c r="AFW24" s="50"/>
      <c r="AFX24" s="50"/>
      <c r="AFY24" s="50"/>
      <c r="AFZ24" s="50"/>
      <c r="AGA24" s="50"/>
      <c r="AGB24" s="50"/>
      <c r="AGC24" s="50"/>
      <c r="AGD24" s="50"/>
      <c r="AGE24" s="50"/>
      <c r="AGF24" s="50"/>
      <c r="AGG24" s="50"/>
      <c r="AGH24" s="50"/>
      <c r="AGI24" s="50"/>
      <c r="AGJ24" s="50"/>
      <c r="AGK24" s="50"/>
      <c r="AGL24" s="50"/>
      <c r="AGM24" s="50"/>
      <c r="AGN24" s="50"/>
      <c r="AGO24" s="50"/>
      <c r="AGP24" s="50"/>
      <c r="AGQ24" s="50"/>
      <c r="AGR24" s="50"/>
      <c r="AGS24" s="50"/>
      <c r="AGT24" s="50"/>
      <c r="AGU24" s="50"/>
      <c r="AGV24" s="50"/>
      <c r="AGW24" s="50"/>
      <c r="AGX24" s="50"/>
      <c r="AGY24" s="50"/>
      <c r="AGZ24" s="50"/>
      <c r="AHA24" s="50"/>
      <c r="AHB24" s="50"/>
      <c r="AHC24" s="50"/>
      <c r="AHD24" s="50"/>
      <c r="AHE24" s="50"/>
      <c r="AHF24" s="50"/>
      <c r="AHG24" s="50"/>
      <c r="AHH24" s="50"/>
      <c r="AHI24" s="50"/>
      <c r="AHJ24" s="50"/>
      <c r="AHK24" s="50"/>
      <c r="AHL24" s="50"/>
      <c r="AHM24" s="50"/>
      <c r="AHN24" s="50"/>
      <c r="AHO24" s="50"/>
      <c r="AHP24" s="50"/>
      <c r="AHQ24" s="50"/>
      <c r="AHR24" s="50"/>
      <c r="AHS24" s="50"/>
      <c r="AHT24" s="50"/>
      <c r="AHU24" s="50"/>
      <c r="AHV24" s="50"/>
      <c r="AHW24" s="50"/>
      <c r="AHX24" s="50"/>
      <c r="AHY24" s="50"/>
      <c r="AHZ24" s="50"/>
      <c r="AIA24" s="50"/>
      <c r="AIB24" s="50"/>
      <c r="AIC24" s="50"/>
      <c r="AID24" s="50"/>
      <c r="AIE24" s="50"/>
      <c r="AIF24" s="50"/>
      <c r="AIG24" s="50"/>
      <c r="AIH24" s="50"/>
      <c r="AII24" s="50"/>
      <c r="AIJ24" s="50"/>
      <c r="AIK24" s="50"/>
      <c r="AIL24" s="50"/>
      <c r="AIM24" s="50"/>
      <c r="AIN24" s="50"/>
      <c r="AIO24" s="50"/>
      <c r="AIP24" s="50"/>
      <c r="AIQ24" s="50"/>
      <c r="AIR24" s="50"/>
      <c r="AIS24" s="50"/>
      <c r="AIT24" s="50"/>
      <c r="AIU24" s="50"/>
      <c r="AIV24" s="50"/>
      <c r="AIW24" s="50"/>
      <c r="AIX24" s="50"/>
      <c r="AIY24" s="50"/>
      <c r="AIZ24" s="50"/>
      <c r="AJA24" s="50"/>
      <c r="AJB24" s="50"/>
      <c r="AJC24" s="50"/>
      <c r="AJD24" s="50"/>
      <c r="AJE24" s="50"/>
      <c r="AJF24" s="50"/>
      <c r="AJG24" s="50"/>
      <c r="AJH24" s="50"/>
      <c r="AJI24" s="50"/>
      <c r="AJJ24" s="50"/>
      <c r="AJK24" s="50"/>
      <c r="AJL24" s="50"/>
      <c r="AJM24" s="50"/>
      <c r="AJN24" s="50"/>
      <c r="AJO24" s="50"/>
      <c r="AJP24" s="50"/>
      <c r="AJQ24" s="50"/>
      <c r="AJR24" s="50"/>
      <c r="AJS24" s="50"/>
      <c r="AJT24" s="50"/>
      <c r="AJU24" s="50"/>
      <c r="AJV24" s="50"/>
      <c r="AJW24" s="50"/>
      <c r="AJX24" s="50"/>
      <c r="AJY24" s="50"/>
      <c r="AJZ24" s="50"/>
      <c r="AKA24" s="50"/>
      <c r="AKB24" s="50"/>
      <c r="AKC24" s="50"/>
      <c r="AKD24" s="50"/>
      <c r="AKE24" s="50"/>
      <c r="AKF24" s="50"/>
      <c r="AKG24" s="50"/>
      <c r="AKH24" s="50"/>
      <c r="AKI24" s="50"/>
      <c r="AKJ24" s="50"/>
      <c r="AKK24" s="50"/>
      <c r="AKL24" s="50"/>
      <c r="AKM24" s="50"/>
      <c r="AKN24" s="50"/>
      <c r="AKO24" s="50"/>
      <c r="AKP24" s="50"/>
      <c r="AKQ24" s="50"/>
      <c r="AKR24" s="50"/>
      <c r="AKS24" s="50"/>
      <c r="AKT24" s="50"/>
      <c r="AKU24" s="50"/>
      <c r="AKV24" s="50"/>
      <c r="AKW24" s="50"/>
      <c r="AKX24" s="50"/>
      <c r="AKY24" s="50"/>
      <c r="AKZ24" s="50"/>
      <c r="ALA24" s="50"/>
      <c r="ALB24" s="50"/>
      <c r="ALC24" s="50"/>
      <c r="ALD24" s="50"/>
      <c r="ALE24" s="50"/>
      <c r="ALF24" s="50"/>
      <c r="ALG24" s="50"/>
      <c r="ALH24" s="50"/>
      <c r="ALI24" s="50"/>
      <c r="ALJ24" s="50"/>
      <c r="ALK24" s="50"/>
      <c r="ALL24" s="50"/>
      <c r="ALM24" s="50"/>
      <c r="ALN24" s="50"/>
      <c r="ALO24" s="50"/>
      <c r="ALP24" s="50"/>
      <c r="ALQ24" s="50"/>
      <c r="ALR24" s="50"/>
      <c r="ALS24" s="50"/>
      <c r="ALT24" s="50"/>
      <c r="ALU24" s="50"/>
      <c r="ALV24" s="50"/>
      <c r="ALW24" s="50"/>
      <c r="ALX24" s="50"/>
      <c r="ALY24" s="50"/>
      <c r="ALZ24" s="50"/>
      <c r="AMA24" s="50"/>
      <c r="AMB24" s="50"/>
      <c r="AMC24" s="50"/>
      <c r="AMD24" s="50"/>
      <c r="AME24" s="50"/>
      <c r="AMF24" s="50"/>
      <c r="AMG24" s="50"/>
      <c r="AMH24" s="50"/>
      <c r="AMI24" s="50"/>
      <c r="AMJ24" s="50"/>
      <c r="AMK24" s="50"/>
    </row>
    <row r="25" spans="1:1025" x14ac:dyDescent="0.3">
      <c r="A25" s="104" t="s">
        <v>357</v>
      </c>
      <c r="B25" s="41">
        <v>112.41</v>
      </c>
      <c r="C25" s="41">
        <v>345.11</v>
      </c>
      <c r="D25" s="41">
        <v>162</v>
      </c>
      <c r="E25" s="41">
        <v>619.52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50"/>
      <c r="JH25" s="50"/>
      <c r="JI25" s="50"/>
      <c r="JJ25" s="50"/>
      <c r="JK25" s="50"/>
      <c r="JL25" s="50"/>
      <c r="JM25" s="50"/>
      <c r="JN25" s="50"/>
      <c r="JO25" s="50"/>
      <c r="JP25" s="50"/>
      <c r="JQ25" s="50"/>
      <c r="JR25" s="50"/>
      <c r="JS25" s="50"/>
      <c r="JT25" s="50"/>
      <c r="JU25" s="50"/>
      <c r="JV25" s="50"/>
      <c r="JW25" s="50"/>
      <c r="JX25" s="50"/>
      <c r="JY25" s="50"/>
      <c r="JZ25" s="50"/>
      <c r="KA25" s="50"/>
      <c r="KB25" s="50"/>
      <c r="KC25" s="50"/>
      <c r="KD25" s="50"/>
      <c r="KE25" s="50"/>
      <c r="KF25" s="50"/>
      <c r="KG25" s="50"/>
      <c r="KH25" s="50"/>
      <c r="KI25" s="50"/>
      <c r="KJ25" s="50"/>
      <c r="KK25" s="50"/>
      <c r="KL25" s="50"/>
      <c r="KM25" s="50"/>
      <c r="KN25" s="50"/>
      <c r="KO25" s="50"/>
      <c r="KP25" s="50"/>
      <c r="KQ25" s="50"/>
      <c r="KR25" s="50"/>
      <c r="KS25" s="50"/>
      <c r="KT25" s="50"/>
      <c r="KU25" s="50"/>
      <c r="KV25" s="50"/>
      <c r="KW25" s="50"/>
      <c r="KX25" s="50"/>
      <c r="KY25" s="50"/>
      <c r="KZ25" s="50"/>
      <c r="LA25" s="50"/>
      <c r="LB25" s="50"/>
      <c r="LC25" s="50"/>
      <c r="LD25" s="50"/>
      <c r="LE25" s="50"/>
      <c r="LF25" s="50"/>
      <c r="LG25" s="50"/>
      <c r="LH25" s="50"/>
      <c r="LI25" s="50"/>
      <c r="LJ25" s="50"/>
      <c r="LK25" s="50"/>
      <c r="LL25" s="50"/>
      <c r="LM25" s="50"/>
      <c r="LN25" s="50"/>
      <c r="LO25" s="50"/>
      <c r="LP25" s="50"/>
      <c r="LQ25" s="50"/>
      <c r="LR25" s="50"/>
      <c r="LS25" s="50"/>
      <c r="LT25" s="50"/>
      <c r="LU25" s="50"/>
      <c r="LV25" s="50"/>
      <c r="LW25" s="50"/>
      <c r="LX25" s="50"/>
      <c r="LY25" s="50"/>
      <c r="LZ25" s="50"/>
      <c r="MA25" s="50"/>
      <c r="MB25" s="50"/>
      <c r="MC25" s="50"/>
      <c r="MD25" s="50"/>
      <c r="ME25" s="50"/>
      <c r="MF25" s="50"/>
      <c r="MG25" s="50"/>
      <c r="MH25" s="50"/>
      <c r="MI25" s="50"/>
      <c r="MJ25" s="50"/>
      <c r="MK25" s="50"/>
      <c r="ML25" s="50"/>
      <c r="MM25" s="50"/>
      <c r="MN25" s="50"/>
      <c r="MO25" s="50"/>
      <c r="MP25" s="50"/>
      <c r="MQ25" s="50"/>
      <c r="MR25" s="50"/>
      <c r="MS25" s="50"/>
      <c r="MT25" s="50"/>
      <c r="MU25" s="50"/>
      <c r="MV25" s="50"/>
      <c r="MW25" s="50"/>
      <c r="MX25" s="50"/>
      <c r="MY25" s="50"/>
      <c r="MZ25" s="50"/>
      <c r="NA25" s="50"/>
      <c r="NB25" s="50"/>
      <c r="NC25" s="50"/>
      <c r="ND25" s="50"/>
      <c r="NE25" s="50"/>
      <c r="NF25" s="50"/>
      <c r="NG25" s="50"/>
      <c r="NH25" s="50"/>
      <c r="NI25" s="50"/>
      <c r="NJ25" s="50"/>
      <c r="NK25" s="50"/>
      <c r="NL25" s="50"/>
      <c r="NM25" s="50"/>
      <c r="NN25" s="50"/>
      <c r="NO25" s="50"/>
      <c r="NP25" s="50"/>
      <c r="NQ25" s="50"/>
      <c r="NR25" s="50"/>
      <c r="NS25" s="50"/>
      <c r="NT25" s="50"/>
      <c r="NU25" s="50"/>
      <c r="NV25" s="50"/>
      <c r="NW25" s="50"/>
      <c r="NX25" s="50"/>
      <c r="NY25" s="50"/>
      <c r="NZ25" s="50"/>
      <c r="OA25" s="50"/>
      <c r="OB25" s="50"/>
      <c r="OC25" s="50"/>
      <c r="OD25" s="50"/>
      <c r="OE25" s="50"/>
      <c r="OF25" s="50"/>
      <c r="OG25" s="50"/>
      <c r="OH25" s="50"/>
      <c r="OI25" s="50"/>
      <c r="OJ25" s="50"/>
      <c r="OK25" s="50"/>
      <c r="OL25" s="50"/>
      <c r="OM25" s="50"/>
      <c r="ON25" s="50"/>
      <c r="OO25" s="50"/>
      <c r="OP25" s="50"/>
      <c r="OQ25" s="50"/>
      <c r="OR25" s="50"/>
      <c r="OS25" s="50"/>
      <c r="OT25" s="50"/>
      <c r="OU25" s="50"/>
      <c r="OV25" s="50"/>
      <c r="OW25" s="50"/>
      <c r="OX25" s="50"/>
      <c r="OY25" s="50"/>
      <c r="OZ25" s="50"/>
      <c r="PA25" s="50"/>
      <c r="PB25" s="50"/>
      <c r="PC25" s="50"/>
      <c r="PD25" s="50"/>
      <c r="PE25" s="50"/>
      <c r="PF25" s="50"/>
      <c r="PG25" s="50"/>
      <c r="PH25" s="50"/>
      <c r="PI25" s="50"/>
      <c r="PJ25" s="50"/>
      <c r="PK25" s="50"/>
      <c r="PL25" s="50"/>
      <c r="PM25" s="50"/>
      <c r="PN25" s="50"/>
      <c r="PO25" s="50"/>
      <c r="PP25" s="50"/>
      <c r="PQ25" s="50"/>
      <c r="PR25" s="50"/>
      <c r="PS25" s="50"/>
      <c r="PT25" s="50"/>
      <c r="PU25" s="50"/>
      <c r="PV25" s="50"/>
      <c r="PW25" s="50"/>
      <c r="PX25" s="50"/>
      <c r="PY25" s="50"/>
      <c r="PZ25" s="50"/>
      <c r="QA25" s="50"/>
      <c r="QB25" s="50"/>
      <c r="QC25" s="50"/>
      <c r="QD25" s="50"/>
      <c r="QE25" s="50"/>
      <c r="QF25" s="50"/>
      <c r="QG25" s="50"/>
      <c r="QH25" s="50"/>
      <c r="QI25" s="50"/>
      <c r="QJ25" s="50"/>
      <c r="QK25" s="50"/>
      <c r="QL25" s="50"/>
      <c r="QM25" s="50"/>
      <c r="QN25" s="50"/>
      <c r="QO25" s="50"/>
      <c r="QP25" s="50"/>
      <c r="QQ25" s="50"/>
      <c r="QR25" s="50"/>
      <c r="QS25" s="50"/>
      <c r="QT25" s="50"/>
      <c r="QU25" s="50"/>
      <c r="QV25" s="50"/>
      <c r="QW25" s="50"/>
      <c r="QX25" s="50"/>
      <c r="QY25" s="50"/>
      <c r="QZ25" s="50"/>
      <c r="RA25" s="50"/>
      <c r="RB25" s="50"/>
      <c r="RC25" s="50"/>
      <c r="RD25" s="50"/>
      <c r="RE25" s="50"/>
      <c r="RF25" s="50"/>
      <c r="RG25" s="50"/>
      <c r="RH25" s="50"/>
      <c r="RI25" s="50"/>
      <c r="RJ25" s="50"/>
      <c r="RK25" s="50"/>
      <c r="RL25" s="50"/>
      <c r="RM25" s="50"/>
      <c r="RN25" s="50"/>
      <c r="RO25" s="50"/>
      <c r="RP25" s="50"/>
      <c r="RQ25" s="50"/>
      <c r="RR25" s="50"/>
      <c r="RS25" s="50"/>
      <c r="RT25" s="50"/>
      <c r="RU25" s="50"/>
      <c r="RV25" s="50"/>
      <c r="RW25" s="50"/>
      <c r="RX25" s="50"/>
      <c r="RY25" s="50"/>
      <c r="RZ25" s="50"/>
      <c r="SA25" s="50"/>
      <c r="SB25" s="50"/>
      <c r="SC25" s="50"/>
      <c r="SD25" s="50"/>
      <c r="SE25" s="50"/>
      <c r="SF25" s="50"/>
      <c r="SG25" s="50"/>
      <c r="SH25" s="50"/>
      <c r="SI25" s="50"/>
      <c r="SJ25" s="50"/>
      <c r="SK25" s="50"/>
      <c r="SL25" s="50"/>
      <c r="SM25" s="50"/>
      <c r="SN25" s="50"/>
      <c r="SO25" s="50"/>
      <c r="SP25" s="50"/>
      <c r="SQ25" s="50"/>
      <c r="SR25" s="50"/>
      <c r="SS25" s="50"/>
      <c r="ST25" s="50"/>
      <c r="SU25" s="50"/>
      <c r="SV25" s="50"/>
      <c r="SW25" s="50"/>
      <c r="SX25" s="50"/>
      <c r="SY25" s="50"/>
      <c r="SZ25" s="50"/>
      <c r="TA25" s="50"/>
      <c r="TB25" s="50"/>
      <c r="TC25" s="50"/>
      <c r="TD25" s="50"/>
      <c r="TE25" s="50"/>
      <c r="TF25" s="50"/>
      <c r="TG25" s="50"/>
      <c r="TH25" s="50"/>
      <c r="TI25" s="50"/>
      <c r="TJ25" s="50"/>
      <c r="TK25" s="50"/>
      <c r="TL25" s="50"/>
      <c r="TM25" s="50"/>
      <c r="TN25" s="50"/>
      <c r="TO25" s="50"/>
      <c r="TP25" s="50"/>
      <c r="TQ25" s="50"/>
      <c r="TR25" s="50"/>
      <c r="TS25" s="50"/>
      <c r="TT25" s="50"/>
      <c r="TU25" s="50"/>
      <c r="TV25" s="50"/>
      <c r="TW25" s="50"/>
      <c r="TX25" s="50"/>
      <c r="TY25" s="50"/>
      <c r="TZ25" s="50"/>
      <c r="UA25" s="50"/>
      <c r="UB25" s="50"/>
      <c r="UC25" s="50"/>
      <c r="UD25" s="50"/>
      <c r="UE25" s="50"/>
      <c r="UF25" s="50"/>
      <c r="UG25" s="50"/>
      <c r="UH25" s="50"/>
      <c r="UI25" s="50"/>
      <c r="UJ25" s="50"/>
      <c r="UK25" s="50"/>
      <c r="UL25" s="50"/>
      <c r="UM25" s="50"/>
      <c r="UN25" s="50"/>
      <c r="UO25" s="50"/>
      <c r="UP25" s="50"/>
      <c r="UQ25" s="50"/>
      <c r="UR25" s="50"/>
      <c r="US25" s="50"/>
      <c r="UT25" s="50"/>
      <c r="UU25" s="50"/>
      <c r="UV25" s="50"/>
      <c r="UW25" s="50"/>
      <c r="UX25" s="50"/>
      <c r="UY25" s="50"/>
      <c r="UZ25" s="50"/>
      <c r="VA25" s="50"/>
      <c r="VB25" s="50"/>
      <c r="VC25" s="50"/>
      <c r="VD25" s="50"/>
      <c r="VE25" s="50"/>
      <c r="VF25" s="50"/>
      <c r="VG25" s="50"/>
      <c r="VH25" s="50"/>
      <c r="VI25" s="50"/>
      <c r="VJ25" s="50"/>
      <c r="VK25" s="50"/>
      <c r="VL25" s="50"/>
      <c r="VM25" s="50"/>
      <c r="VN25" s="50"/>
      <c r="VO25" s="50"/>
      <c r="VP25" s="50"/>
      <c r="VQ25" s="50"/>
      <c r="VR25" s="50"/>
      <c r="VS25" s="50"/>
      <c r="VT25" s="50"/>
      <c r="VU25" s="50"/>
      <c r="VV25" s="50"/>
      <c r="VW25" s="50"/>
      <c r="VX25" s="50"/>
      <c r="VY25" s="50"/>
      <c r="VZ25" s="50"/>
      <c r="WA25" s="50"/>
      <c r="WB25" s="50"/>
      <c r="WC25" s="50"/>
      <c r="WD25" s="50"/>
      <c r="WE25" s="50"/>
      <c r="WF25" s="50"/>
      <c r="WG25" s="50"/>
      <c r="WH25" s="50"/>
      <c r="WI25" s="50"/>
      <c r="WJ25" s="50"/>
      <c r="WK25" s="50"/>
      <c r="WL25" s="50"/>
      <c r="WM25" s="50"/>
      <c r="WN25" s="50"/>
      <c r="WO25" s="50"/>
      <c r="WP25" s="50"/>
      <c r="WQ25" s="50"/>
      <c r="WR25" s="50"/>
      <c r="WS25" s="50"/>
      <c r="WT25" s="50"/>
      <c r="WU25" s="50"/>
      <c r="WV25" s="50"/>
      <c r="WW25" s="50"/>
      <c r="WX25" s="50"/>
      <c r="WY25" s="50"/>
      <c r="WZ25" s="50"/>
      <c r="XA25" s="50"/>
      <c r="XB25" s="50"/>
      <c r="XC25" s="50"/>
      <c r="XD25" s="50"/>
      <c r="XE25" s="50"/>
      <c r="XF25" s="50"/>
      <c r="XG25" s="50"/>
      <c r="XH25" s="50"/>
      <c r="XI25" s="50"/>
      <c r="XJ25" s="50"/>
      <c r="XK25" s="50"/>
      <c r="XL25" s="50"/>
      <c r="XM25" s="50"/>
      <c r="XN25" s="50"/>
      <c r="XO25" s="50"/>
      <c r="XP25" s="50"/>
      <c r="XQ25" s="50"/>
      <c r="XR25" s="50"/>
      <c r="XS25" s="50"/>
      <c r="XT25" s="50"/>
      <c r="XU25" s="50"/>
      <c r="XV25" s="50"/>
      <c r="XW25" s="50"/>
      <c r="XX25" s="50"/>
      <c r="XY25" s="50"/>
      <c r="XZ25" s="50"/>
      <c r="YA25" s="50"/>
      <c r="YB25" s="50"/>
      <c r="YC25" s="50"/>
      <c r="YD25" s="50"/>
      <c r="YE25" s="50"/>
      <c r="YF25" s="50"/>
      <c r="YG25" s="50"/>
      <c r="YH25" s="50"/>
      <c r="YI25" s="50"/>
      <c r="YJ25" s="50"/>
      <c r="YK25" s="50"/>
      <c r="YL25" s="50"/>
      <c r="YM25" s="50"/>
      <c r="YN25" s="50"/>
      <c r="YO25" s="50"/>
      <c r="YP25" s="50"/>
      <c r="YQ25" s="50"/>
      <c r="YR25" s="50"/>
      <c r="YS25" s="50"/>
      <c r="YT25" s="50"/>
      <c r="YU25" s="50"/>
      <c r="YV25" s="50"/>
      <c r="YW25" s="50"/>
      <c r="YX25" s="50"/>
      <c r="YY25" s="50"/>
      <c r="YZ25" s="50"/>
      <c r="ZA25" s="50"/>
      <c r="ZB25" s="50"/>
      <c r="ZC25" s="50"/>
      <c r="ZD25" s="50"/>
      <c r="ZE25" s="50"/>
      <c r="ZF25" s="50"/>
      <c r="ZG25" s="50"/>
      <c r="ZH25" s="50"/>
      <c r="ZI25" s="50"/>
      <c r="ZJ25" s="50"/>
      <c r="ZK25" s="50"/>
      <c r="ZL25" s="50"/>
      <c r="ZM25" s="50"/>
      <c r="ZN25" s="50"/>
      <c r="ZO25" s="50"/>
      <c r="ZP25" s="50"/>
      <c r="ZQ25" s="50"/>
      <c r="ZR25" s="50"/>
      <c r="ZS25" s="50"/>
      <c r="ZT25" s="50"/>
      <c r="ZU25" s="50"/>
      <c r="ZV25" s="50"/>
      <c r="ZW25" s="50"/>
      <c r="ZX25" s="50"/>
      <c r="ZY25" s="50"/>
      <c r="ZZ25" s="50"/>
      <c r="AAA25" s="50"/>
      <c r="AAB25" s="50"/>
      <c r="AAC25" s="50"/>
      <c r="AAD25" s="50"/>
      <c r="AAE25" s="50"/>
      <c r="AAF25" s="50"/>
      <c r="AAG25" s="50"/>
      <c r="AAH25" s="50"/>
      <c r="AAI25" s="50"/>
      <c r="AAJ25" s="50"/>
      <c r="AAK25" s="50"/>
      <c r="AAL25" s="50"/>
      <c r="AAM25" s="50"/>
      <c r="AAN25" s="50"/>
      <c r="AAO25" s="50"/>
      <c r="AAP25" s="50"/>
      <c r="AAQ25" s="50"/>
      <c r="AAR25" s="50"/>
      <c r="AAS25" s="50"/>
      <c r="AAT25" s="50"/>
      <c r="AAU25" s="50"/>
      <c r="AAV25" s="50"/>
      <c r="AAW25" s="50"/>
      <c r="AAX25" s="50"/>
      <c r="AAY25" s="50"/>
      <c r="AAZ25" s="50"/>
      <c r="ABA25" s="50"/>
      <c r="ABB25" s="50"/>
      <c r="ABC25" s="50"/>
      <c r="ABD25" s="50"/>
      <c r="ABE25" s="50"/>
      <c r="ABF25" s="50"/>
      <c r="ABG25" s="50"/>
      <c r="ABH25" s="50"/>
      <c r="ABI25" s="50"/>
      <c r="ABJ25" s="50"/>
      <c r="ABK25" s="50"/>
      <c r="ABL25" s="50"/>
      <c r="ABM25" s="50"/>
      <c r="ABN25" s="50"/>
      <c r="ABO25" s="50"/>
      <c r="ABP25" s="50"/>
      <c r="ABQ25" s="50"/>
      <c r="ABR25" s="50"/>
      <c r="ABS25" s="50"/>
      <c r="ABT25" s="50"/>
      <c r="ABU25" s="50"/>
      <c r="ABV25" s="50"/>
      <c r="ABW25" s="50"/>
      <c r="ABX25" s="50"/>
      <c r="ABY25" s="50"/>
      <c r="ABZ25" s="50"/>
      <c r="ACA25" s="50"/>
      <c r="ACB25" s="50"/>
      <c r="ACC25" s="50"/>
      <c r="ACD25" s="50"/>
      <c r="ACE25" s="50"/>
      <c r="ACF25" s="50"/>
      <c r="ACG25" s="50"/>
      <c r="ACH25" s="50"/>
      <c r="ACI25" s="50"/>
      <c r="ACJ25" s="50"/>
      <c r="ACK25" s="50"/>
      <c r="ACL25" s="50"/>
      <c r="ACM25" s="50"/>
      <c r="ACN25" s="50"/>
      <c r="ACO25" s="50"/>
      <c r="ACP25" s="50"/>
      <c r="ACQ25" s="50"/>
      <c r="ACR25" s="50"/>
      <c r="ACS25" s="50"/>
      <c r="ACT25" s="50"/>
      <c r="ACU25" s="50"/>
      <c r="ACV25" s="50"/>
      <c r="ACW25" s="50"/>
      <c r="ACX25" s="50"/>
      <c r="ACY25" s="50"/>
      <c r="ACZ25" s="50"/>
      <c r="ADA25" s="50"/>
      <c r="ADB25" s="50"/>
      <c r="ADC25" s="50"/>
      <c r="ADD25" s="50"/>
      <c r="ADE25" s="50"/>
      <c r="ADF25" s="50"/>
      <c r="ADG25" s="50"/>
      <c r="ADH25" s="50"/>
      <c r="ADI25" s="50"/>
      <c r="ADJ25" s="50"/>
      <c r="ADK25" s="50"/>
      <c r="ADL25" s="50"/>
      <c r="ADM25" s="50"/>
      <c r="ADN25" s="50"/>
      <c r="ADO25" s="50"/>
      <c r="ADP25" s="50"/>
      <c r="ADQ25" s="50"/>
      <c r="ADR25" s="50"/>
      <c r="ADS25" s="50"/>
      <c r="ADT25" s="50"/>
      <c r="ADU25" s="50"/>
      <c r="ADV25" s="50"/>
      <c r="ADW25" s="50"/>
      <c r="ADX25" s="50"/>
      <c r="ADY25" s="50"/>
      <c r="ADZ25" s="50"/>
      <c r="AEA25" s="50"/>
      <c r="AEB25" s="50"/>
      <c r="AEC25" s="50"/>
      <c r="AED25" s="50"/>
      <c r="AEE25" s="50"/>
      <c r="AEF25" s="50"/>
      <c r="AEG25" s="50"/>
      <c r="AEH25" s="50"/>
      <c r="AEI25" s="50"/>
      <c r="AEJ25" s="50"/>
      <c r="AEK25" s="50"/>
      <c r="AEL25" s="50"/>
      <c r="AEM25" s="50"/>
      <c r="AEN25" s="50"/>
      <c r="AEO25" s="50"/>
      <c r="AEP25" s="50"/>
      <c r="AEQ25" s="50"/>
      <c r="AER25" s="50"/>
      <c r="AES25" s="50"/>
      <c r="AET25" s="50"/>
      <c r="AEU25" s="50"/>
      <c r="AEV25" s="50"/>
      <c r="AEW25" s="50"/>
      <c r="AEX25" s="50"/>
      <c r="AEY25" s="50"/>
      <c r="AEZ25" s="50"/>
      <c r="AFA25" s="50"/>
      <c r="AFB25" s="50"/>
      <c r="AFC25" s="50"/>
      <c r="AFD25" s="50"/>
      <c r="AFE25" s="50"/>
      <c r="AFF25" s="50"/>
      <c r="AFG25" s="50"/>
      <c r="AFH25" s="50"/>
      <c r="AFI25" s="50"/>
      <c r="AFJ25" s="50"/>
      <c r="AFK25" s="50"/>
      <c r="AFL25" s="50"/>
      <c r="AFM25" s="50"/>
      <c r="AFN25" s="50"/>
      <c r="AFO25" s="50"/>
      <c r="AFP25" s="50"/>
      <c r="AFQ25" s="50"/>
      <c r="AFR25" s="50"/>
      <c r="AFS25" s="50"/>
      <c r="AFT25" s="50"/>
      <c r="AFU25" s="50"/>
      <c r="AFV25" s="50"/>
      <c r="AFW25" s="50"/>
      <c r="AFX25" s="50"/>
      <c r="AFY25" s="50"/>
      <c r="AFZ25" s="50"/>
      <c r="AGA25" s="50"/>
      <c r="AGB25" s="50"/>
      <c r="AGC25" s="50"/>
      <c r="AGD25" s="50"/>
      <c r="AGE25" s="50"/>
      <c r="AGF25" s="50"/>
      <c r="AGG25" s="50"/>
      <c r="AGH25" s="50"/>
      <c r="AGI25" s="50"/>
      <c r="AGJ25" s="50"/>
      <c r="AGK25" s="50"/>
      <c r="AGL25" s="50"/>
      <c r="AGM25" s="50"/>
      <c r="AGN25" s="50"/>
      <c r="AGO25" s="50"/>
      <c r="AGP25" s="50"/>
      <c r="AGQ25" s="50"/>
      <c r="AGR25" s="50"/>
      <c r="AGS25" s="50"/>
      <c r="AGT25" s="50"/>
      <c r="AGU25" s="50"/>
      <c r="AGV25" s="50"/>
      <c r="AGW25" s="50"/>
      <c r="AGX25" s="50"/>
      <c r="AGY25" s="50"/>
      <c r="AGZ25" s="50"/>
      <c r="AHA25" s="50"/>
      <c r="AHB25" s="50"/>
      <c r="AHC25" s="50"/>
      <c r="AHD25" s="50"/>
      <c r="AHE25" s="50"/>
      <c r="AHF25" s="50"/>
      <c r="AHG25" s="50"/>
      <c r="AHH25" s="50"/>
      <c r="AHI25" s="50"/>
      <c r="AHJ25" s="50"/>
      <c r="AHK25" s="50"/>
      <c r="AHL25" s="50"/>
      <c r="AHM25" s="50"/>
      <c r="AHN25" s="50"/>
      <c r="AHO25" s="50"/>
      <c r="AHP25" s="50"/>
      <c r="AHQ25" s="50"/>
      <c r="AHR25" s="50"/>
      <c r="AHS25" s="50"/>
      <c r="AHT25" s="50"/>
      <c r="AHU25" s="50"/>
      <c r="AHV25" s="50"/>
      <c r="AHW25" s="50"/>
      <c r="AHX25" s="50"/>
      <c r="AHY25" s="50"/>
      <c r="AHZ25" s="50"/>
      <c r="AIA25" s="50"/>
      <c r="AIB25" s="50"/>
      <c r="AIC25" s="50"/>
      <c r="AID25" s="50"/>
      <c r="AIE25" s="50"/>
      <c r="AIF25" s="50"/>
      <c r="AIG25" s="50"/>
      <c r="AIH25" s="50"/>
      <c r="AII25" s="50"/>
      <c r="AIJ25" s="50"/>
      <c r="AIK25" s="50"/>
      <c r="AIL25" s="50"/>
      <c r="AIM25" s="50"/>
      <c r="AIN25" s="50"/>
      <c r="AIO25" s="50"/>
      <c r="AIP25" s="50"/>
      <c r="AIQ25" s="50"/>
      <c r="AIR25" s="50"/>
      <c r="AIS25" s="50"/>
      <c r="AIT25" s="50"/>
      <c r="AIU25" s="50"/>
      <c r="AIV25" s="50"/>
      <c r="AIW25" s="50"/>
      <c r="AIX25" s="50"/>
      <c r="AIY25" s="50"/>
      <c r="AIZ25" s="50"/>
      <c r="AJA25" s="50"/>
      <c r="AJB25" s="50"/>
      <c r="AJC25" s="50"/>
      <c r="AJD25" s="50"/>
      <c r="AJE25" s="50"/>
      <c r="AJF25" s="50"/>
      <c r="AJG25" s="50"/>
      <c r="AJH25" s="50"/>
      <c r="AJI25" s="50"/>
      <c r="AJJ25" s="50"/>
      <c r="AJK25" s="50"/>
      <c r="AJL25" s="50"/>
      <c r="AJM25" s="50"/>
      <c r="AJN25" s="50"/>
      <c r="AJO25" s="50"/>
      <c r="AJP25" s="50"/>
      <c r="AJQ25" s="50"/>
      <c r="AJR25" s="50"/>
      <c r="AJS25" s="50"/>
      <c r="AJT25" s="50"/>
      <c r="AJU25" s="50"/>
      <c r="AJV25" s="50"/>
      <c r="AJW25" s="50"/>
      <c r="AJX25" s="50"/>
      <c r="AJY25" s="50"/>
      <c r="AJZ25" s="50"/>
      <c r="AKA25" s="50"/>
      <c r="AKB25" s="50"/>
      <c r="AKC25" s="50"/>
      <c r="AKD25" s="50"/>
      <c r="AKE25" s="50"/>
      <c r="AKF25" s="50"/>
      <c r="AKG25" s="50"/>
      <c r="AKH25" s="50"/>
      <c r="AKI25" s="50"/>
      <c r="AKJ25" s="50"/>
      <c r="AKK25" s="50"/>
      <c r="AKL25" s="50"/>
      <c r="AKM25" s="50"/>
      <c r="AKN25" s="50"/>
      <c r="AKO25" s="50"/>
      <c r="AKP25" s="50"/>
      <c r="AKQ25" s="50"/>
      <c r="AKR25" s="50"/>
      <c r="AKS25" s="50"/>
      <c r="AKT25" s="50"/>
      <c r="AKU25" s="50"/>
      <c r="AKV25" s="50"/>
      <c r="AKW25" s="50"/>
      <c r="AKX25" s="50"/>
      <c r="AKY25" s="50"/>
      <c r="AKZ25" s="50"/>
      <c r="ALA25" s="50"/>
      <c r="ALB25" s="50"/>
      <c r="ALC25" s="50"/>
      <c r="ALD25" s="50"/>
      <c r="ALE25" s="50"/>
      <c r="ALF25" s="50"/>
      <c r="ALG25" s="50"/>
      <c r="ALH25" s="50"/>
      <c r="ALI25" s="50"/>
      <c r="ALJ25" s="50"/>
      <c r="ALK25" s="50"/>
      <c r="ALL25" s="50"/>
      <c r="ALM25" s="50"/>
      <c r="ALN25" s="50"/>
      <c r="ALO25" s="50"/>
      <c r="ALP25" s="50"/>
      <c r="ALQ25" s="50"/>
      <c r="ALR25" s="50"/>
      <c r="ALS25" s="50"/>
      <c r="ALT25" s="50"/>
      <c r="ALU25" s="50"/>
      <c r="ALV25" s="50"/>
      <c r="ALW25" s="50"/>
      <c r="ALX25" s="50"/>
      <c r="ALY25" s="50"/>
      <c r="ALZ25" s="50"/>
      <c r="AMA25" s="50"/>
      <c r="AMB25" s="50"/>
      <c r="AMC25" s="50"/>
      <c r="AMD25" s="50"/>
      <c r="AME25" s="50"/>
      <c r="AMF25" s="50"/>
      <c r="AMG25" s="50"/>
      <c r="AMH25" s="50"/>
      <c r="AMI25" s="50"/>
      <c r="AMJ25" s="50"/>
      <c r="AMK25" s="50"/>
    </row>
    <row r="26" spans="1:1025" x14ac:dyDescent="0.3">
      <c r="A26" s="104" t="s">
        <v>358</v>
      </c>
      <c r="B26" s="41">
        <v>167.79</v>
      </c>
      <c r="C26" s="41">
        <v>277.45999999999998</v>
      </c>
      <c r="D26" s="41">
        <v>68.260000000000005</v>
      </c>
      <c r="E26" s="41">
        <v>513.51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0"/>
      <c r="LG26" s="50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50"/>
      <c r="LS26" s="50"/>
      <c r="LT26" s="50"/>
      <c r="LU26" s="50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50"/>
      <c r="MG26" s="50"/>
      <c r="MH26" s="50"/>
      <c r="MI26" s="50"/>
      <c r="MJ26" s="50"/>
      <c r="MK26" s="50"/>
      <c r="ML26" s="50"/>
      <c r="MM26" s="50"/>
      <c r="MN26" s="50"/>
      <c r="MO26" s="50"/>
      <c r="MP26" s="50"/>
      <c r="MQ26" s="50"/>
      <c r="MR26" s="50"/>
      <c r="MS26" s="50"/>
      <c r="MT26" s="50"/>
      <c r="MU26" s="50"/>
      <c r="MV26" s="50"/>
      <c r="MW26" s="50"/>
      <c r="MX26" s="50"/>
      <c r="MY26" s="50"/>
      <c r="MZ26" s="50"/>
      <c r="NA26" s="50"/>
      <c r="NB26" s="50"/>
      <c r="NC26" s="50"/>
      <c r="ND26" s="50"/>
      <c r="NE26" s="50"/>
      <c r="NF26" s="50"/>
      <c r="NG26" s="50"/>
      <c r="NH26" s="50"/>
      <c r="NI26" s="50"/>
      <c r="NJ26" s="50"/>
      <c r="NK26" s="50"/>
      <c r="NL26" s="50"/>
      <c r="NM26" s="50"/>
      <c r="NN26" s="50"/>
      <c r="NO26" s="50"/>
      <c r="NP26" s="50"/>
      <c r="NQ26" s="50"/>
      <c r="NR26" s="50"/>
      <c r="NS26" s="50"/>
      <c r="NT26" s="50"/>
      <c r="NU26" s="50"/>
      <c r="NV26" s="50"/>
      <c r="NW26" s="50"/>
      <c r="NX26" s="50"/>
      <c r="NY26" s="50"/>
      <c r="NZ26" s="50"/>
      <c r="OA26" s="50"/>
      <c r="OB26" s="50"/>
      <c r="OC26" s="50"/>
      <c r="OD26" s="50"/>
      <c r="OE26" s="50"/>
      <c r="OF26" s="50"/>
      <c r="OG26" s="50"/>
      <c r="OH26" s="50"/>
      <c r="OI26" s="50"/>
      <c r="OJ26" s="50"/>
      <c r="OK26" s="50"/>
      <c r="OL26" s="50"/>
      <c r="OM26" s="50"/>
      <c r="ON26" s="50"/>
      <c r="OO26" s="50"/>
      <c r="OP26" s="50"/>
      <c r="OQ26" s="50"/>
      <c r="OR26" s="50"/>
      <c r="OS26" s="50"/>
      <c r="OT26" s="50"/>
      <c r="OU26" s="50"/>
      <c r="OV26" s="50"/>
      <c r="OW26" s="50"/>
      <c r="OX26" s="50"/>
      <c r="OY26" s="50"/>
      <c r="OZ26" s="50"/>
      <c r="PA26" s="50"/>
      <c r="PB26" s="50"/>
      <c r="PC26" s="50"/>
      <c r="PD26" s="50"/>
      <c r="PE26" s="50"/>
      <c r="PF26" s="50"/>
      <c r="PG26" s="50"/>
      <c r="PH26" s="50"/>
      <c r="PI26" s="50"/>
      <c r="PJ26" s="50"/>
      <c r="PK26" s="50"/>
      <c r="PL26" s="50"/>
      <c r="PM26" s="50"/>
      <c r="PN26" s="50"/>
      <c r="PO26" s="50"/>
      <c r="PP26" s="50"/>
      <c r="PQ26" s="50"/>
      <c r="PR26" s="50"/>
      <c r="PS26" s="50"/>
      <c r="PT26" s="50"/>
      <c r="PU26" s="50"/>
      <c r="PV26" s="50"/>
      <c r="PW26" s="50"/>
      <c r="PX26" s="50"/>
      <c r="PY26" s="50"/>
      <c r="PZ26" s="50"/>
      <c r="QA26" s="50"/>
      <c r="QB26" s="50"/>
      <c r="QC26" s="50"/>
      <c r="QD26" s="50"/>
      <c r="QE26" s="50"/>
      <c r="QF26" s="50"/>
      <c r="QG26" s="50"/>
      <c r="QH26" s="50"/>
      <c r="QI26" s="50"/>
      <c r="QJ26" s="50"/>
      <c r="QK26" s="50"/>
      <c r="QL26" s="50"/>
      <c r="QM26" s="50"/>
      <c r="QN26" s="50"/>
      <c r="QO26" s="50"/>
      <c r="QP26" s="50"/>
      <c r="QQ26" s="50"/>
      <c r="QR26" s="50"/>
      <c r="QS26" s="50"/>
      <c r="QT26" s="50"/>
      <c r="QU26" s="50"/>
      <c r="QV26" s="50"/>
      <c r="QW26" s="50"/>
      <c r="QX26" s="50"/>
      <c r="QY26" s="50"/>
      <c r="QZ26" s="50"/>
      <c r="RA26" s="50"/>
      <c r="RB26" s="50"/>
      <c r="RC26" s="50"/>
      <c r="RD26" s="50"/>
      <c r="RE26" s="50"/>
      <c r="RF26" s="50"/>
      <c r="RG26" s="50"/>
      <c r="RH26" s="50"/>
      <c r="RI26" s="50"/>
      <c r="RJ26" s="50"/>
      <c r="RK26" s="50"/>
      <c r="RL26" s="50"/>
      <c r="RM26" s="50"/>
      <c r="RN26" s="50"/>
      <c r="RO26" s="50"/>
      <c r="RP26" s="50"/>
      <c r="RQ26" s="50"/>
      <c r="RR26" s="50"/>
      <c r="RS26" s="50"/>
      <c r="RT26" s="50"/>
      <c r="RU26" s="50"/>
      <c r="RV26" s="50"/>
      <c r="RW26" s="50"/>
      <c r="RX26" s="50"/>
      <c r="RY26" s="50"/>
      <c r="RZ26" s="50"/>
      <c r="SA26" s="50"/>
      <c r="SB26" s="50"/>
      <c r="SC26" s="50"/>
      <c r="SD26" s="50"/>
      <c r="SE26" s="50"/>
      <c r="SF26" s="50"/>
      <c r="SG26" s="50"/>
      <c r="SH26" s="50"/>
      <c r="SI26" s="50"/>
      <c r="SJ26" s="50"/>
      <c r="SK26" s="50"/>
      <c r="SL26" s="50"/>
      <c r="SM26" s="50"/>
      <c r="SN26" s="50"/>
      <c r="SO26" s="50"/>
      <c r="SP26" s="50"/>
      <c r="SQ26" s="50"/>
      <c r="SR26" s="50"/>
      <c r="SS26" s="50"/>
      <c r="ST26" s="50"/>
      <c r="SU26" s="50"/>
      <c r="SV26" s="50"/>
      <c r="SW26" s="50"/>
      <c r="SX26" s="50"/>
      <c r="SY26" s="50"/>
      <c r="SZ26" s="50"/>
      <c r="TA26" s="50"/>
      <c r="TB26" s="50"/>
      <c r="TC26" s="50"/>
      <c r="TD26" s="50"/>
      <c r="TE26" s="50"/>
      <c r="TF26" s="50"/>
      <c r="TG26" s="50"/>
      <c r="TH26" s="50"/>
      <c r="TI26" s="50"/>
      <c r="TJ26" s="50"/>
      <c r="TK26" s="50"/>
      <c r="TL26" s="50"/>
      <c r="TM26" s="50"/>
      <c r="TN26" s="50"/>
      <c r="TO26" s="50"/>
      <c r="TP26" s="50"/>
      <c r="TQ26" s="50"/>
      <c r="TR26" s="50"/>
      <c r="TS26" s="50"/>
      <c r="TT26" s="50"/>
      <c r="TU26" s="50"/>
      <c r="TV26" s="50"/>
      <c r="TW26" s="50"/>
      <c r="TX26" s="50"/>
      <c r="TY26" s="50"/>
      <c r="TZ26" s="50"/>
      <c r="UA26" s="50"/>
      <c r="UB26" s="50"/>
      <c r="UC26" s="50"/>
      <c r="UD26" s="50"/>
      <c r="UE26" s="50"/>
      <c r="UF26" s="50"/>
      <c r="UG26" s="50"/>
      <c r="UH26" s="50"/>
      <c r="UI26" s="50"/>
      <c r="UJ26" s="50"/>
      <c r="UK26" s="50"/>
      <c r="UL26" s="50"/>
      <c r="UM26" s="50"/>
      <c r="UN26" s="50"/>
      <c r="UO26" s="50"/>
      <c r="UP26" s="50"/>
      <c r="UQ26" s="50"/>
      <c r="UR26" s="50"/>
      <c r="US26" s="50"/>
      <c r="UT26" s="50"/>
      <c r="UU26" s="50"/>
      <c r="UV26" s="50"/>
      <c r="UW26" s="50"/>
      <c r="UX26" s="50"/>
      <c r="UY26" s="50"/>
      <c r="UZ26" s="50"/>
      <c r="VA26" s="50"/>
      <c r="VB26" s="50"/>
      <c r="VC26" s="50"/>
      <c r="VD26" s="50"/>
      <c r="VE26" s="50"/>
      <c r="VF26" s="50"/>
      <c r="VG26" s="50"/>
      <c r="VH26" s="50"/>
      <c r="VI26" s="50"/>
      <c r="VJ26" s="50"/>
      <c r="VK26" s="50"/>
      <c r="VL26" s="50"/>
      <c r="VM26" s="50"/>
      <c r="VN26" s="50"/>
      <c r="VO26" s="50"/>
      <c r="VP26" s="50"/>
      <c r="VQ26" s="50"/>
      <c r="VR26" s="50"/>
      <c r="VS26" s="50"/>
      <c r="VT26" s="50"/>
      <c r="VU26" s="50"/>
      <c r="VV26" s="50"/>
      <c r="VW26" s="50"/>
      <c r="VX26" s="50"/>
      <c r="VY26" s="50"/>
      <c r="VZ26" s="50"/>
      <c r="WA26" s="50"/>
      <c r="WB26" s="50"/>
      <c r="WC26" s="50"/>
      <c r="WD26" s="50"/>
      <c r="WE26" s="50"/>
      <c r="WF26" s="50"/>
      <c r="WG26" s="50"/>
      <c r="WH26" s="50"/>
      <c r="WI26" s="50"/>
      <c r="WJ26" s="50"/>
      <c r="WK26" s="50"/>
      <c r="WL26" s="50"/>
      <c r="WM26" s="50"/>
      <c r="WN26" s="50"/>
      <c r="WO26" s="50"/>
      <c r="WP26" s="50"/>
      <c r="WQ26" s="50"/>
      <c r="WR26" s="50"/>
      <c r="WS26" s="50"/>
      <c r="WT26" s="50"/>
      <c r="WU26" s="50"/>
      <c r="WV26" s="50"/>
      <c r="WW26" s="50"/>
      <c r="WX26" s="50"/>
      <c r="WY26" s="50"/>
      <c r="WZ26" s="50"/>
      <c r="XA26" s="50"/>
      <c r="XB26" s="50"/>
      <c r="XC26" s="50"/>
      <c r="XD26" s="50"/>
      <c r="XE26" s="50"/>
      <c r="XF26" s="50"/>
      <c r="XG26" s="50"/>
      <c r="XH26" s="50"/>
      <c r="XI26" s="50"/>
      <c r="XJ26" s="50"/>
      <c r="XK26" s="50"/>
      <c r="XL26" s="50"/>
      <c r="XM26" s="50"/>
      <c r="XN26" s="50"/>
      <c r="XO26" s="50"/>
      <c r="XP26" s="50"/>
      <c r="XQ26" s="50"/>
      <c r="XR26" s="50"/>
      <c r="XS26" s="50"/>
      <c r="XT26" s="50"/>
      <c r="XU26" s="50"/>
      <c r="XV26" s="50"/>
      <c r="XW26" s="50"/>
      <c r="XX26" s="50"/>
      <c r="XY26" s="50"/>
      <c r="XZ26" s="50"/>
      <c r="YA26" s="50"/>
      <c r="YB26" s="50"/>
      <c r="YC26" s="50"/>
      <c r="YD26" s="50"/>
      <c r="YE26" s="50"/>
      <c r="YF26" s="50"/>
      <c r="YG26" s="50"/>
      <c r="YH26" s="50"/>
      <c r="YI26" s="50"/>
      <c r="YJ26" s="50"/>
      <c r="YK26" s="50"/>
      <c r="YL26" s="50"/>
      <c r="YM26" s="50"/>
      <c r="YN26" s="50"/>
      <c r="YO26" s="50"/>
      <c r="YP26" s="50"/>
      <c r="YQ26" s="50"/>
      <c r="YR26" s="50"/>
      <c r="YS26" s="50"/>
      <c r="YT26" s="50"/>
      <c r="YU26" s="50"/>
      <c r="YV26" s="50"/>
      <c r="YW26" s="50"/>
      <c r="YX26" s="50"/>
      <c r="YY26" s="50"/>
      <c r="YZ26" s="50"/>
      <c r="ZA26" s="50"/>
      <c r="ZB26" s="50"/>
      <c r="ZC26" s="50"/>
      <c r="ZD26" s="50"/>
      <c r="ZE26" s="50"/>
      <c r="ZF26" s="50"/>
      <c r="ZG26" s="50"/>
      <c r="ZH26" s="50"/>
      <c r="ZI26" s="50"/>
      <c r="ZJ26" s="50"/>
      <c r="ZK26" s="50"/>
      <c r="ZL26" s="50"/>
      <c r="ZM26" s="50"/>
      <c r="ZN26" s="50"/>
      <c r="ZO26" s="50"/>
      <c r="ZP26" s="50"/>
      <c r="ZQ26" s="50"/>
      <c r="ZR26" s="50"/>
      <c r="ZS26" s="50"/>
      <c r="ZT26" s="50"/>
      <c r="ZU26" s="50"/>
      <c r="ZV26" s="50"/>
      <c r="ZW26" s="50"/>
      <c r="ZX26" s="50"/>
      <c r="ZY26" s="50"/>
      <c r="ZZ26" s="50"/>
      <c r="AAA26" s="50"/>
      <c r="AAB26" s="50"/>
      <c r="AAC26" s="50"/>
      <c r="AAD26" s="50"/>
      <c r="AAE26" s="50"/>
      <c r="AAF26" s="50"/>
      <c r="AAG26" s="50"/>
      <c r="AAH26" s="50"/>
      <c r="AAI26" s="50"/>
      <c r="AAJ26" s="50"/>
      <c r="AAK26" s="50"/>
      <c r="AAL26" s="50"/>
      <c r="AAM26" s="50"/>
      <c r="AAN26" s="50"/>
      <c r="AAO26" s="50"/>
      <c r="AAP26" s="50"/>
      <c r="AAQ26" s="50"/>
      <c r="AAR26" s="50"/>
      <c r="AAS26" s="50"/>
      <c r="AAT26" s="50"/>
      <c r="AAU26" s="50"/>
      <c r="AAV26" s="50"/>
      <c r="AAW26" s="50"/>
      <c r="AAX26" s="50"/>
      <c r="AAY26" s="50"/>
      <c r="AAZ26" s="50"/>
      <c r="ABA26" s="50"/>
      <c r="ABB26" s="50"/>
      <c r="ABC26" s="50"/>
      <c r="ABD26" s="50"/>
      <c r="ABE26" s="50"/>
      <c r="ABF26" s="50"/>
      <c r="ABG26" s="50"/>
      <c r="ABH26" s="50"/>
      <c r="ABI26" s="50"/>
      <c r="ABJ26" s="50"/>
      <c r="ABK26" s="50"/>
      <c r="ABL26" s="50"/>
      <c r="ABM26" s="50"/>
      <c r="ABN26" s="50"/>
      <c r="ABO26" s="50"/>
      <c r="ABP26" s="50"/>
      <c r="ABQ26" s="50"/>
      <c r="ABR26" s="50"/>
      <c r="ABS26" s="50"/>
      <c r="ABT26" s="50"/>
      <c r="ABU26" s="50"/>
      <c r="ABV26" s="50"/>
      <c r="ABW26" s="50"/>
      <c r="ABX26" s="50"/>
      <c r="ABY26" s="50"/>
      <c r="ABZ26" s="50"/>
      <c r="ACA26" s="50"/>
      <c r="ACB26" s="50"/>
      <c r="ACC26" s="50"/>
      <c r="ACD26" s="50"/>
      <c r="ACE26" s="50"/>
      <c r="ACF26" s="50"/>
      <c r="ACG26" s="50"/>
      <c r="ACH26" s="50"/>
      <c r="ACI26" s="50"/>
      <c r="ACJ26" s="50"/>
      <c r="ACK26" s="50"/>
      <c r="ACL26" s="50"/>
      <c r="ACM26" s="50"/>
      <c r="ACN26" s="50"/>
      <c r="ACO26" s="50"/>
      <c r="ACP26" s="50"/>
      <c r="ACQ26" s="50"/>
      <c r="ACR26" s="50"/>
      <c r="ACS26" s="50"/>
      <c r="ACT26" s="50"/>
      <c r="ACU26" s="50"/>
      <c r="ACV26" s="50"/>
      <c r="ACW26" s="50"/>
      <c r="ACX26" s="50"/>
      <c r="ACY26" s="50"/>
      <c r="ACZ26" s="50"/>
      <c r="ADA26" s="50"/>
      <c r="ADB26" s="50"/>
      <c r="ADC26" s="50"/>
      <c r="ADD26" s="50"/>
      <c r="ADE26" s="50"/>
      <c r="ADF26" s="50"/>
      <c r="ADG26" s="50"/>
      <c r="ADH26" s="50"/>
      <c r="ADI26" s="50"/>
      <c r="ADJ26" s="50"/>
      <c r="ADK26" s="50"/>
      <c r="ADL26" s="50"/>
      <c r="ADM26" s="50"/>
      <c r="ADN26" s="50"/>
      <c r="ADO26" s="50"/>
      <c r="ADP26" s="50"/>
      <c r="ADQ26" s="50"/>
      <c r="ADR26" s="50"/>
      <c r="ADS26" s="50"/>
      <c r="ADT26" s="50"/>
      <c r="ADU26" s="50"/>
      <c r="ADV26" s="50"/>
      <c r="ADW26" s="50"/>
      <c r="ADX26" s="50"/>
      <c r="ADY26" s="50"/>
      <c r="ADZ26" s="50"/>
      <c r="AEA26" s="50"/>
      <c r="AEB26" s="50"/>
      <c r="AEC26" s="50"/>
      <c r="AED26" s="50"/>
      <c r="AEE26" s="50"/>
      <c r="AEF26" s="50"/>
      <c r="AEG26" s="50"/>
      <c r="AEH26" s="50"/>
      <c r="AEI26" s="50"/>
      <c r="AEJ26" s="50"/>
      <c r="AEK26" s="50"/>
      <c r="AEL26" s="50"/>
      <c r="AEM26" s="50"/>
      <c r="AEN26" s="50"/>
      <c r="AEO26" s="50"/>
      <c r="AEP26" s="50"/>
      <c r="AEQ26" s="50"/>
      <c r="AER26" s="50"/>
      <c r="AES26" s="50"/>
      <c r="AET26" s="50"/>
      <c r="AEU26" s="50"/>
      <c r="AEV26" s="50"/>
      <c r="AEW26" s="50"/>
      <c r="AEX26" s="50"/>
      <c r="AEY26" s="50"/>
      <c r="AEZ26" s="50"/>
      <c r="AFA26" s="50"/>
      <c r="AFB26" s="50"/>
      <c r="AFC26" s="50"/>
      <c r="AFD26" s="50"/>
      <c r="AFE26" s="50"/>
      <c r="AFF26" s="50"/>
      <c r="AFG26" s="50"/>
      <c r="AFH26" s="50"/>
      <c r="AFI26" s="50"/>
      <c r="AFJ26" s="50"/>
      <c r="AFK26" s="50"/>
      <c r="AFL26" s="50"/>
      <c r="AFM26" s="50"/>
      <c r="AFN26" s="50"/>
      <c r="AFO26" s="50"/>
      <c r="AFP26" s="50"/>
      <c r="AFQ26" s="50"/>
      <c r="AFR26" s="50"/>
      <c r="AFS26" s="50"/>
      <c r="AFT26" s="50"/>
      <c r="AFU26" s="50"/>
      <c r="AFV26" s="50"/>
      <c r="AFW26" s="50"/>
      <c r="AFX26" s="50"/>
      <c r="AFY26" s="50"/>
      <c r="AFZ26" s="50"/>
      <c r="AGA26" s="50"/>
      <c r="AGB26" s="50"/>
      <c r="AGC26" s="50"/>
      <c r="AGD26" s="50"/>
      <c r="AGE26" s="50"/>
      <c r="AGF26" s="50"/>
      <c r="AGG26" s="50"/>
      <c r="AGH26" s="50"/>
      <c r="AGI26" s="50"/>
      <c r="AGJ26" s="50"/>
      <c r="AGK26" s="50"/>
      <c r="AGL26" s="50"/>
      <c r="AGM26" s="50"/>
      <c r="AGN26" s="50"/>
      <c r="AGO26" s="50"/>
      <c r="AGP26" s="50"/>
      <c r="AGQ26" s="50"/>
      <c r="AGR26" s="50"/>
      <c r="AGS26" s="50"/>
      <c r="AGT26" s="50"/>
      <c r="AGU26" s="50"/>
      <c r="AGV26" s="50"/>
      <c r="AGW26" s="50"/>
      <c r="AGX26" s="50"/>
      <c r="AGY26" s="50"/>
      <c r="AGZ26" s="50"/>
      <c r="AHA26" s="50"/>
      <c r="AHB26" s="50"/>
      <c r="AHC26" s="50"/>
      <c r="AHD26" s="50"/>
      <c r="AHE26" s="50"/>
      <c r="AHF26" s="50"/>
      <c r="AHG26" s="50"/>
      <c r="AHH26" s="50"/>
      <c r="AHI26" s="50"/>
      <c r="AHJ26" s="50"/>
      <c r="AHK26" s="50"/>
      <c r="AHL26" s="50"/>
      <c r="AHM26" s="50"/>
      <c r="AHN26" s="50"/>
      <c r="AHO26" s="50"/>
      <c r="AHP26" s="50"/>
      <c r="AHQ26" s="50"/>
      <c r="AHR26" s="50"/>
      <c r="AHS26" s="50"/>
      <c r="AHT26" s="50"/>
      <c r="AHU26" s="50"/>
      <c r="AHV26" s="50"/>
      <c r="AHW26" s="50"/>
      <c r="AHX26" s="50"/>
      <c r="AHY26" s="50"/>
      <c r="AHZ26" s="50"/>
      <c r="AIA26" s="50"/>
      <c r="AIB26" s="50"/>
      <c r="AIC26" s="50"/>
      <c r="AID26" s="50"/>
      <c r="AIE26" s="50"/>
      <c r="AIF26" s="50"/>
      <c r="AIG26" s="50"/>
      <c r="AIH26" s="50"/>
      <c r="AII26" s="50"/>
      <c r="AIJ26" s="50"/>
      <c r="AIK26" s="50"/>
      <c r="AIL26" s="50"/>
      <c r="AIM26" s="50"/>
      <c r="AIN26" s="50"/>
      <c r="AIO26" s="50"/>
      <c r="AIP26" s="50"/>
      <c r="AIQ26" s="50"/>
      <c r="AIR26" s="50"/>
      <c r="AIS26" s="50"/>
      <c r="AIT26" s="50"/>
      <c r="AIU26" s="50"/>
      <c r="AIV26" s="50"/>
      <c r="AIW26" s="50"/>
      <c r="AIX26" s="50"/>
      <c r="AIY26" s="50"/>
      <c r="AIZ26" s="50"/>
      <c r="AJA26" s="50"/>
      <c r="AJB26" s="50"/>
      <c r="AJC26" s="50"/>
      <c r="AJD26" s="50"/>
      <c r="AJE26" s="50"/>
      <c r="AJF26" s="50"/>
      <c r="AJG26" s="50"/>
      <c r="AJH26" s="50"/>
      <c r="AJI26" s="50"/>
      <c r="AJJ26" s="50"/>
      <c r="AJK26" s="50"/>
      <c r="AJL26" s="50"/>
      <c r="AJM26" s="50"/>
      <c r="AJN26" s="50"/>
      <c r="AJO26" s="50"/>
      <c r="AJP26" s="50"/>
      <c r="AJQ26" s="50"/>
      <c r="AJR26" s="50"/>
      <c r="AJS26" s="50"/>
      <c r="AJT26" s="50"/>
      <c r="AJU26" s="50"/>
      <c r="AJV26" s="50"/>
      <c r="AJW26" s="50"/>
      <c r="AJX26" s="50"/>
      <c r="AJY26" s="50"/>
      <c r="AJZ26" s="50"/>
      <c r="AKA26" s="50"/>
      <c r="AKB26" s="50"/>
      <c r="AKC26" s="50"/>
      <c r="AKD26" s="50"/>
      <c r="AKE26" s="50"/>
      <c r="AKF26" s="50"/>
      <c r="AKG26" s="50"/>
      <c r="AKH26" s="50"/>
      <c r="AKI26" s="50"/>
      <c r="AKJ26" s="50"/>
      <c r="AKK26" s="50"/>
      <c r="AKL26" s="50"/>
      <c r="AKM26" s="50"/>
      <c r="AKN26" s="50"/>
      <c r="AKO26" s="50"/>
      <c r="AKP26" s="50"/>
      <c r="AKQ26" s="50"/>
      <c r="AKR26" s="50"/>
      <c r="AKS26" s="50"/>
      <c r="AKT26" s="50"/>
      <c r="AKU26" s="50"/>
      <c r="AKV26" s="50"/>
      <c r="AKW26" s="50"/>
      <c r="AKX26" s="50"/>
      <c r="AKY26" s="50"/>
      <c r="AKZ26" s="50"/>
      <c r="ALA26" s="50"/>
      <c r="ALB26" s="50"/>
      <c r="ALC26" s="50"/>
      <c r="ALD26" s="50"/>
      <c r="ALE26" s="50"/>
      <c r="ALF26" s="50"/>
      <c r="ALG26" s="50"/>
      <c r="ALH26" s="50"/>
      <c r="ALI26" s="50"/>
      <c r="ALJ26" s="50"/>
      <c r="ALK26" s="50"/>
      <c r="ALL26" s="50"/>
      <c r="ALM26" s="50"/>
      <c r="ALN26" s="50"/>
      <c r="ALO26" s="50"/>
      <c r="ALP26" s="50"/>
      <c r="ALQ26" s="50"/>
      <c r="ALR26" s="50"/>
      <c r="ALS26" s="50"/>
      <c r="ALT26" s="50"/>
      <c r="ALU26" s="50"/>
      <c r="ALV26" s="50"/>
      <c r="ALW26" s="50"/>
      <c r="ALX26" s="50"/>
      <c r="ALY26" s="50"/>
      <c r="ALZ26" s="50"/>
      <c r="AMA26" s="50"/>
      <c r="AMB26" s="50"/>
      <c r="AMC26" s="50"/>
      <c r="AMD26" s="50"/>
      <c r="AME26" s="50"/>
      <c r="AMF26" s="50"/>
      <c r="AMG26" s="50"/>
      <c r="AMH26" s="50"/>
      <c r="AMI26" s="50"/>
      <c r="AMJ26" s="50"/>
      <c r="AMK26" s="50"/>
    </row>
    <row r="27" spans="1:1025" x14ac:dyDescent="0.3">
      <c r="A27" s="105" t="s">
        <v>348</v>
      </c>
      <c r="B27" s="42">
        <v>163.05000000000001</v>
      </c>
      <c r="C27" s="42">
        <v>287.20999999999998</v>
      </c>
      <c r="D27" s="42">
        <v>115.97</v>
      </c>
      <c r="E27" s="42">
        <v>566.23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  <c r="LC27" s="50"/>
      <c r="LD27" s="50"/>
      <c r="LE27" s="50"/>
      <c r="LF27" s="50"/>
      <c r="LG27" s="50"/>
      <c r="LH27" s="50"/>
      <c r="LI27" s="50"/>
      <c r="LJ27" s="50"/>
      <c r="LK27" s="50"/>
      <c r="LL27" s="50"/>
      <c r="LM27" s="50"/>
      <c r="LN27" s="50"/>
      <c r="LO27" s="50"/>
      <c r="LP27" s="50"/>
      <c r="LQ27" s="50"/>
      <c r="LR27" s="50"/>
      <c r="LS27" s="50"/>
      <c r="LT27" s="50"/>
      <c r="LU27" s="50"/>
      <c r="LV27" s="50"/>
      <c r="LW27" s="50"/>
      <c r="LX27" s="50"/>
      <c r="LY27" s="50"/>
      <c r="LZ27" s="50"/>
      <c r="MA27" s="50"/>
      <c r="MB27" s="50"/>
      <c r="MC27" s="50"/>
      <c r="MD27" s="50"/>
      <c r="ME27" s="50"/>
      <c r="MF27" s="50"/>
      <c r="MG27" s="50"/>
      <c r="MH27" s="50"/>
      <c r="MI27" s="50"/>
      <c r="MJ27" s="50"/>
      <c r="MK27" s="50"/>
      <c r="ML27" s="50"/>
      <c r="MM27" s="50"/>
      <c r="MN27" s="50"/>
      <c r="MO27" s="50"/>
      <c r="MP27" s="50"/>
      <c r="MQ27" s="50"/>
      <c r="MR27" s="50"/>
      <c r="MS27" s="50"/>
      <c r="MT27" s="50"/>
      <c r="MU27" s="50"/>
      <c r="MV27" s="50"/>
      <c r="MW27" s="50"/>
      <c r="MX27" s="50"/>
      <c r="MY27" s="50"/>
      <c r="MZ27" s="50"/>
      <c r="NA27" s="50"/>
      <c r="NB27" s="50"/>
      <c r="NC27" s="50"/>
      <c r="ND27" s="50"/>
      <c r="NE27" s="50"/>
      <c r="NF27" s="50"/>
      <c r="NG27" s="50"/>
      <c r="NH27" s="50"/>
      <c r="NI27" s="50"/>
      <c r="NJ27" s="50"/>
      <c r="NK27" s="50"/>
      <c r="NL27" s="50"/>
      <c r="NM27" s="50"/>
      <c r="NN27" s="50"/>
      <c r="NO27" s="50"/>
      <c r="NP27" s="50"/>
      <c r="NQ27" s="50"/>
      <c r="NR27" s="50"/>
      <c r="NS27" s="50"/>
      <c r="NT27" s="50"/>
      <c r="NU27" s="50"/>
      <c r="NV27" s="50"/>
      <c r="NW27" s="50"/>
      <c r="NX27" s="50"/>
      <c r="NY27" s="50"/>
      <c r="NZ27" s="50"/>
      <c r="OA27" s="50"/>
      <c r="OB27" s="50"/>
      <c r="OC27" s="50"/>
      <c r="OD27" s="50"/>
      <c r="OE27" s="50"/>
      <c r="OF27" s="50"/>
      <c r="OG27" s="50"/>
      <c r="OH27" s="50"/>
      <c r="OI27" s="50"/>
      <c r="OJ27" s="50"/>
      <c r="OK27" s="50"/>
      <c r="OL27" s="50"/>
      <c r="OM27" s="50"/>
      <c r="ON27" s="50"/>
      <c r="OO27" s="50"/>
      <c r="OP27" s="50"/>
      <c r="OQ27" s="50"/>
      <c r="OR27" s="50"/>
      <c r="OS27" s="50"/>
      <c r="OT27" s="50"/>
      <c r="OU27" s="50"/>
      <c r="OV27" s="50"/>
      <c r="OW27" s="50"/>
      <c r="OX27" s="50"/>
      <c r="OY27" s="50"/>
      <c r="OZ27" s="50"/>
      <c r="PA27" s="50"/>
      <c r="PB27" s="50"/>
      <c r="PC27" s="50"/>
      <c r="PD27" s="50"/>
      <c r="PE27" s="50"/>
      <c r="PF27" s="50"/>
      <c r="PG27" s="50"/>
      <c r="PH27" s="50"/>
      <c r="PI27" s="50"/>
      <c r="PJ27" s="50"/>
      <c r="PK27" s="50"/>
      <c r="PL27" s="50"/>
      <c r="PM27" s="50"/>
      <c r="PN27" s="50"/>
      <c r="PO27" s="50"/>
      <c r="PP27" s="50"/>
      <c r="PQ27" s="50"/>
      <c r="PR27" s="50"/>
      <c r="PS27" s="50"/>
      <c r="PT27" s="50"/>
      <c r="PU27" s="50"/>
      <c r="PV27" s="50"/>
      <c r="PW27" s="50"/>
      <c r="PX27" s="50"/>
      <c r="PY27" s="50"/>
      <c r="PZ27" s="50"/>
      <c r="QA27" s="50"/>
      <c r="QB27" s="50"/>
      <c r="QC27" s="50"/>
      <c r="QD27" s="50"/>
      <c r="QE27" s="50"/>
      <c r="QF27" s="50"/>
      <c r="QG27" s="50"/>
      <c r="QH27" s="50"/>
      <c r="QI27" s="50"/>
      <c r="QJ27" s="50"/>
      <c r="QK27" s="50"/>
      <c r="QL27" s="50"/>
      <c r="QM27" s="50"/>
      <c r="QN27" s="50"/>
      <c r="QO27" s="50"/>
      <c r="QP27" s="50"/>
      <c r="QQ27" s="50"/>
      <c r="QR27" s="50"/>
      <c r="QS27" s="50"/>
      <c r="QT27" s="50"/>
      <c r="QU27" s="50"/>
      <c r="QV27" s="50"/>
      <c r="QW27" s="50"/>
      <c r="QX27" s="50"/>
      <c r="QY27" s="50"/>
      <c r="QZ27" s="50"/>
      <c r="RA27" s="50"/>
      <c r="RB27" s="50"/>
      <c r="RC27" s="50"/>
      <c r="RD27" s="50"/>
      <c r="RE27" s="50"/>
      <c r="RF27" s="50"/>
      <c r="RG27" s="50"/>
      <c r="RH27" s="50"/>
      <c r="RI27" s="50"/>
      <c r="RJ27" s="50"/>
      <c r="RK27" s="50"/>
      <c r="RL27" s="50"/>
      <c r="RM27" s="50"/>
      <c r="RN27" s="50"/>
      <c r="RO27" s="50"/>
      <c r="RP27" s="50"/>
      <c r="RQ27" s="50"/>
      <c r="RR27" s="50"/>
      <c r="RS27" s="50"/>
      <c r="RT27" s="50"/>
      <c r="RU27" s="50"/>
      <c r="RV27" s="50"/>
      <c r="RW27" s="50"/>
      <c r="RX27" s="50"/>
      <c r="RY27" s="50"/>
      <c r="RZ27" s="50"/>
      <c r="SA27" s="50"/>
      <c r="SB27" s="50"/>
      <c r="SC27" s="50"/>
      <c r="SD27" s="50"/>
      <c r="SE27" s="50"/>
      <c r="SF27" s="50"/>
      <c r="SG27" s="50"/>
      <c r="SH27" s="50"/>
      <c r="SI27" s="50"/>
      <c r="SJ27" s="50"/>
      <c r="SK27" s="50"/>
      <c r="SL27" s="50"/>
      <c r="SM27" s="50"/>
      <c r="SN27" s="50"/>
      <c r="SO27" s="50"/>
      <c r="SP27" s="50"/>
      <c r="SQ27" s="50"/>
      <c r="SR27" s="50"/>
      <c r="SS27" s="50"/>
      <c r="ST27" s="50"/>
      <c r="SU27" s="50"/>
      <c r="SV27" s="50"/>
      <c r="SW27" s="50"/>
      <c r="SX27" s="50"/>
      <c r="SY27" s="50"/>
      <c r="SZ27" s="50"/>
      <c r="TA27" s="50"/>
      <c r="TB27" s="50"/>
      <c r="TC27" s="50"/>
      <c r="TD27" s="50"/>
      <c r="TE27" s="50"/>
      <c r="TF27" s="50"/>
      <c r="TG27" s="50"/>
      <c r="TH27" s="50"/>
      <c r="TI27" s="50"/>
      <c r="TJ27" s="50"/>
      <c r="TK27" s="50"/>
      <c r="TL27" s="50"/>
      <c r="TM27" s="50"/>
      <c r="TN27" s="50"/>
      <c r="TO27" s="50"/>
      <c r="TP27" s="50"/>
      <c r="TQ27" s="50"/>
      <c r="TR27" s="50"/>
      <c r="TS27" s="50"/>
      <c r="TT27" s="50"/>
      <c r="TU27" s="50"/>
      <c r="TV27" s="50"/>
      <c r="TW27" s="50"/>
      <c r="TX27" s="50"/>
      <c r="TY27" s="50"/>
      <c r="TZ27" s="50"/>
      <c r="UA27" s="50"/>
      <c r="UB27" s="50"/>
      <c r="UC27" s="50"/>
      <c r="UD27" s="50"/>
      <c r="UE27" s="50"/>
      <c r="UF27" s="50"/>
      <c r="UG27" s="50"/>
      <c r="UH27" s="50"/>
      <c r="UI27" s="50"/>
      <c r="UJ27" s="50"/>
      <c r="UK27" s="50"/>
      <c r="UL27" s="50"/>
      <c r="UM27" s="50"/>
      <c r="UN27" s="50"/>
      <c r="UO27" s="50"/>
      <c r="UP27" s="50"/>
      <c r="UQ27" s="50"/>
      <c r="UR27" s="50"/>
      <c r="US27" s="50"/>
      <c r="UT27" s="50"/>
      <c r="UU27" s="50"/>
      <c r="UV27" s="50"/>
      <c r="UW27" s="50"/>
      <c r="UX27" s="50"/>
      <c r="UY27" s="50"/>
      <c r="UZ27" s="50"/>
      <c r="VA27" s="50"/>
      <c r="VB27" s="50"/>
      <c r="VC27" s="50"/>
      <c r="VD27" s="50"/>
      <c r="VE27" s="50"/>
      <c r="VF27" s="50"/>
      <c r="VG27" s="50"/>
      <c r="VH27" s="50"/>
      <c r="VI27" s="50"/>
      <c r="VJ27" s="50"/>
      <c r="VK27" s="50"/>
      <c r="VL27" s="50"/>
      <c r="VM27" s="50"/>
      <c r="VN27" s="50"/>
      <c r="VO27" s="50"/>
      <c r="VP27" s="50"/>
      <c r="VQ27" s="50"/>
      <c r="VR27" s="50"/>
      <c r="VS27" s="50"/>
      <c r="VT27" s="50"/>
      <c r="VU27" s="50"/>
      <c r="VV27" s="50"/>
      <c r="VW27" s="50"/>
      <c r="VX27" s="50"/>
      <c r="VY27" s="50"/>
      <c r="VZ27" s="50"/>
      <c r="WA27" s="50"/>
      <c r="WB27" s="50"/>
      <c r="WC27" s="50"/>
      <c r="WD27" s="50"/>
      <c r="WE27" s="50"/>
      <c r="WF27" s="50"/>
      <c r="WG27" s="50"/>
      <c r="WH27" s="50"/>
      <c r="WI27" s="50"/>
      <c r="WJ27" s="50"/>
      <c r="WK27" s="50"/>
      <c r="WL27" s="50"/>
      <c r="WM27" s="50"/>
      <c r="WN27" s="50"/>
      <c r="WO27" s="50"/>
      <c r="WP27" s="50"/>
      <c r="WQ27" s="50"/>
      <c r="WR27" s="50"/>
      <c r="WS27" s="50"/>
      <c r="WT27" s="50"/>
      <c r="WU27" s="50"/>
      <c r="WV27" s="50"/>
      <c r="WW27" s="50"/>
      <c r="WX27" s="50"/>
      <c r="WY27" s="50"/>
      <c r="WZ27" s="50"/>
      <c r="XA27" s="50"/>
      <c r="XB27" s="50"/>
      <c r="XC27" s="50"/>
      <c r="XD27" s="50"/>
      <c r="XE27" s="50"/>
      <c r="XF27" s="50"/>
      <c r="XG27" s="50"/>
      <c r="XH27" s="50"/>
      <c r="XI27" s="50"/>
      <c r="XJ27" s="50"/>
      <c r="XK27" s="50"/>
      <c r="XL27" s="50"/>
      <c r="XM27" s="50"/>
      <c r="XN27" s="50"/>
      <c r="XO27" s="50"/>
      <c r="XP27" s="50"/>
      <c r="XQ27" s="50"/>
      <c r="XR27" s="50"/>
      <c r="XS27" s="50"/>
      <c r="XT27" s="50"/>
      <c r="XU27" s="50"/>
      <c r="XV27" s="50"/>
      <c r="XW27" s="50"/>
      <c r="XX27" s="50"/>
      <c r="XY27" s="50"/>
      <c r="XZ27" s="50"/>
      <c r="YA27" s="50"/>
      <c r="YB27" s="50"/>
      <c r="YC27" s="50"/>
      <c r="YD27" s="50"/>
      <c r="YE27" s="50"/>
      <c r="YF27" s="50"/>
      <c r="YG27" s="50"/>
      <c r="YH27" s="50"/>
      <c r="YI27" s="50"/>
      <c r="YJ27" s="50"/>
      <c r="YK27" s="50"/>
      <c r="YL27" s="50"/>
      <c r="YM27" s="50"/>
      <c r="YN27" s="50"/>
      <c r="YO27" s="50"/>
      <c r="YP27" s="50"/>
      <c r="YQ27" s="50"/>
      <c r="YR27" s="50"/>
      <c r="YS27" s="50"/>
      <c r="YT27" s="50"/>
      <c r="YU27" s="50"/>
      <c r="YV27" s="50"/>
      <c r="YW27" s="50"/>
      <c r="YX27" s="50"/>
      <c r="YY27" s="50"/>
      <c r="YZ27" s="50"/>
      <c r="ZA27" s="50"/>
      <c r="ZB27" s="50"/>
      <c r="ZC27" s="50"/>
      <c r="ZD27" s="50"/>
      <c r="ZE27" s="50"/>
      <c r="ZF27" s="50"/>
      <c r="ZG27" s="50"/>
      <c r="ZH27" s="50"/>
      <c r="ZI27" s="50"/>
      <c r="ZJ27" s="50"/>
      <c r="ZK27" s="50"/>
      <c r="ZL27" s="50"/>
      <c r="ZM27" s="50"/>
      <c r="ZN27" s="50"/>
      <c r="ZO27" s="50"/>
      <c r="ZP27" s="50"/>
      <c r="ZQ27" s="50"/>
      <c r="ZR27" s="50"/>
      <c r="ZS27" s="50"/>
      <c r="ZT27" s="50"/>
      <c r="ZU27" s="50"/>
      <c r="ZV27" s="50"/>
      <c r="ZW27" s="50"/>
      <c r="ZX27" s="50"/>
      <c r="ZY27" s="50"/>
      <c r="ZZ27" s="50"/>
      <c r="AAA27" s="50"/>
      <c r="AAB27" s="50"/>
      <c r="AAC27" s="50"/>
      <c r="AAD27" s="50"/>
      <c r="AAE27" s="50"/>
      <c r="AAF27" s="50"/>
      <c r="AAG27" s="50"/>
      <c r="AAH27" s="50"/>
      <c r="AAI27" s="50"/>
      <c r="AAJ27" s="50"/>
      <c r="AAK27" s="50"/>
      <c r="AAL27" s="50"/>
      <c r="AAM27" s="50"/>
      <c r="AAN27" s="50"/>
      <c r="AAO27" s="50"/>
      <c r="AAP27" s="50"/>
      <c r="AAQ27" s="50"/>
      <c r="AAR27" s="50"/>
      <c r="AAS27" s="50"/>
      <c r="AAT27" s="50"/>
      <c r="AAU27" s="50"/>
      <c r="AAV27" s="50"/>
      <c r="AAW27" s="50"/>
      <c r="AAX27" s="50"/>
      <c r="AAY27" s="50"/>
      <c r="AAZ27" s="50"/>
      <c r="ABA27" s="50"/>
      <c r="ABB27" s="50"/>
      <c r="ABC27" s="50"/>
      <c r="ABD27" s="50"/>
      <c r="ABE27" s="50"/>
      <c r="ABF27" s="50"/>
      <c r="ABG27" s="50"/>
      <c r="ABH27" s="50"/>
      <c r="ABI27" s="50"/>
      <c r="ABJ27" s="50"/>
      <c r="ABK27" s="50"/>
      <c r="ABL27" s="50"/>
      <c r="ABM27" s="50"/>
      <c r="ABN27" s="50"/>
      <c r="ABO27" s="50"/>
      <c r="ABP27" s="50"/>
      <c r="ABQ27" s="50"/>
      <c r="ABR27" s="50"/>
      <c r="ABS27" s="50"/>
      <c r="ABT27" s="50"/>
      <c r="ABU27" s="50"/>
      <c r="ABV27" s="50"/>
      <c r="ABW27" s="50"/>
      <c r="ABX27" s="50"/>
      <c r="ABY27" s="50"/>
      <c r="ABZ27" s="50"/>
      <c r="ACA27" s="50"/>
      <c r="ACB27" s="50"/>
      <c r="ACC27" s="50"/>
      <c r="ACD27" s="50"/>
      <c r="ACE27" s="50"/>
      <c r="ACF27" s="50"/>
      <c r="ACG27" s="50"/>
      <c r="ACH27" s="50"/>
      <c r="ACI27" s="50"/>
      <c r="ACJ27" s="50"/>
      <c r="ACK27" s="50"/>
      <c r="ACL27" s="50"/>
      <c r="ACM27" s="50"/>
      <c r="ACN27" s="50"/>
      <c r="ACO27" s="50"/>
      <c r="ACP27" s="50"/>
      <c r="ACQ27" s="50"/>
      <c r="ACR27" s="50"/>
      <c r="ACS27" s="50"/>
      <c r="ACT27" s="50"/>
      <c r="ACU27" s="50"/>
      <c r="ACV27" s="50"/>
      <c r="ACW27" s="50"/>
      <c r="ACX27" s="50"/>
      <c r="ACY27" s="50"/>
      <c r="ACZ27" s="50"/>
      <c r="ADA27" s="50"/>
      <c r="ADB27" s="50"/>
      <c r="ADC27" s="50"/>
      <c r="ADD27" s="50"/>
      <c r="ADE27" s="50"/>
      <c r="ADF27" s="50"/>
      <c r="ADG27" s="50"/>
      <c r="ADH27" s="50"/>
      <c r="ADI27" s="50"/>
      <c r="ADJ27" s="50"/>
      <c r="ADK27" s="50"/>
      <c r="ADL27" s="50"/>
      <c r="ADM27" s="50"/>
      <c r="ADN27" s="50"/>
      <c r="ADO27" s="50"/>
      <c r="ADP27" s="50"/>
      <c r="ADQ27" s="50"/>
      <c r="ADR27" s="50"/>
      <c r="ADS27" s="50"/>
      <c r="ADT27" s="50"/>
      <c r="ADU27" s="50"/>
      <c r="ADV27" s="50"/>
      <c r="ADW27" s="50"/>
      <c r="ADX27" s="50"/>
      <c r="ADY27" s="50"/>
      <c r="ADZ27" s="50"/>
      <c r="AEA27" s="50"/>
      <c r="AEB27" s="50"/>
      <c r="AEC27" s="50"/>
      <c r="AED27" s="50"/>
      <c r="AEE27" s="50"/>
      <c r="AEF27" s="50"/>
      <c r="AEG27" s="50"/>
      <c r="AEH27" s="50"/>
      <c r="AEI27" s="50"/>
      <c r="AEJ27" s="50"/>
      <c r="AEK27" s="50"/>
      <c r="AEL27" s="50"/>
      <c r="AEM27" s="50"/>
      <c r="AEN27" s="50"/>
      <c r="AEO27" s="50"/>
      <c r="AEP27" s="50"/>
      <c r="AEQ27" s="50"/>
      <c r="AER27" s="50"/>
      <c r="AES27" s="50"/>
      <c r="AET27" s="50"/>
      <c r="AEU27" s="50"/>
      <c r="AEV27" s="50"/>
      <c r="AEW27" s="50"/>
      <c r="AEX27" s="50"/>
      <c r="AEY27" s="50"/>
      <c r="AEZ27" s="50"/>
      <c r="AFA27" s="50"/>
      <c r="AFB27" s="50"/>
      <c r="AFC27" s="50"/>
      <c r="AFD27" s="50"/>
      <c r="AFE27" s="50"/>
      <c r="AFF27" s="50"/>
      <c r="AFG27" s="50"/>
      <c r="AFH27" s="50"/>
      <c r="AFI27" s="50"/>
      <c r="AFJ27" s="50"/>
      <c r="AFK27" s="50"/>
      <c r="AFL27" s="50"/>
      <c r="AFM27" s="50"/>
      <c r="AFN27" s="50"/>
      <c r="AFO27" s="50"/>
      <c r="AFP27" s="50"/>
      <c r="AFQ27" s="50"/>
      <c r="AFR27" s="50"/>
      <c r="AFS27" s="50"/>
      <c r="AFT27" s="50"/>
      <c r="AFU27" s="50"/>
      <c r="AFV27" s="50"/>
      <c r="AFW27" s="50"/>
      <c r="AFX27" s="50"/>
      <c r="AFY27" s="50"/>
      <c r="AFZ27" s="50"/>
      <c r="AGA27" s="50"/>
      <c r="AGB27" s="50"/>
      <c r="AGC27" s="50"/>
      <c r="AGD27" s="50"/>
      <c r="AGE27" s="50"/>
      <c r="AGF27" s="50"/>
      <c r="AGG27" s="50"/>
      <c r="AGH27" s="50"/>
      <c r="AGI27" s="50"/>
      <c r="AGJ27" s="50"/>
      <c r="AGK27" s="50"/>
      <c r="AGL27" s="50"/>
      <c r="AGM27" s="50"/>
      <c r="AGN27" s="50"/>
      <c r="AGO27" s="50"/>
      <c r="AGP27" s="50"/>
      <c r="AGQ27" s="50"/>
      <c r="AGR27" s="50"/>
      <c r="AGS27" s="50"/>
      <c r="AGT27" s="50"/>
      <c r="AGU27" s="50"/>
      <c r="AGV27" s="50"/>
      <c r="AGW27" s="50"/>
      <c r="AGX27" s="50"/>
      <c r="AGY27" s="50"/>
      <c r="AGZ27" s="50"/>
      <c r="AHA27" s="50"/>
      <c r="AHB27" s="50"/>
      <c r="AHC27" s="50"/>
      <c r="AHD27" s="50"/>
      <c r="AHE27" s="50"/>
      <c r="AHF27" s="50"/>
      <c r="AHG27" s="50"/>
      <c r="AHH27" s="50"/>
      <c r="AHI27" s="50"/>
      <c r="AHJ27" s="50"/>
      <c r="AHK27" s="50"/>
      <c r="AHL27" s="50"/>
      <c r="AHM27" s="50"/>
      <c r="AHN27" s="50"/>
      <c r="AHO27" s="50"/>
      <c r="AHP27" s="50"/>
      <c r="AHQ27" s="50"/>
      <c r="AHR27" s="50"/>
      <c r="AHS27" s="50"/>
      <c r="AHT27" s="50"/>
      <c r="AHU27" s="50"/>
      <c r="AHV27" s="50"/>
      <c r="AHW27" s="50"/>
      <c r="AHX27" s="50"/>
      <c r="AHY27" s="50"/>
      <c r="AHZ27" s="50"/>
      <c r="AIA27" s="50"/>
      <c r="AIB27" s="50"/>
      <c r="AIC27" s="50"/>
      <c r="AID27" s="50"/>
      <c r="AIE27" s="50"/>
      <c r="AIF27" s="50"/>
      <c r="AIG27" s="50"/>
      <c r="AIH27" s="50"/>
      <c r="AII27" s="50"/>
      <c r="AIJ27" s="50"/>
      <c r="AIK27" s="50"/>
      <c r="AIL27" s="50"/>
      <c r="AIM27" s="50"/>
      <c r="AIN27" s="50"/>
      <c r="AIO27" s="50"/>
      <c r="AIP27" s="50"/>
      <c r="AIQ27" s="50"/>
      <c r="AIR27" s="50"/>
      <c r="AIS27" s="50"/>
      <c r="AIT27" s="50"/>
      <c r="AIU27" s="50"/>
      <c r="AIV27" s="50"/>
      <c r="AIW27" s="50"/>
      <c r="AIX27" s="50"/>
      <c r="AIY27" s="50"/>
      <c r="AIZ27" s="50"/>
      <c r="AJA27" s="50"/>
      <c r="AJB27" s="50"/>
      <c r="AJC27" s="50"/>
      <c r="AJD27" s="50"/>
      <c r="AJE27" s="50"/>
      <c r="AJF27" s="50"/>
      <c r="AJG27" s="50"/>
      <c r="AJH27" s="50"/>
      <c r="AJI27" s="50"/>
      <c r="AJJ27" s="50"/>
      <c r="AJK27" s="50"/>
      <c r="AJL27" s="50"/>
      <c r="AJM27" s="50"/>
      <c r="AJN27" s="50"/>
      <c r="AJO27" s="50"/>
      <c r="AJP27" s="50"/>
      <c r="AJQ27" s="50"/>
      <c r="AJR27" s="50"/>
      <c r="AJS27" s="50"/>
      <c r="AJT27" s="50"/>
      <c r="AJU27" s="50"/>
      <c r="AJV27" s="50"/>
      <c r="AJW27" s="50"/>
      <c r="AJX27" s="50"/>
      <c r="AJY27" s="50"/>
      <c r="AJZ27" s="50"/>
      <c r="AKA27" s="50"/>
      <c r="AKB27" s="50"/>
      <c r="AKC27" s="50"/>
      <c r="AKD27" s="50"/>
      <c r="AKE27" s="50"/>
      <c r="AKF27" s="50"/>
      <c r="AKG27" s="50"/>
      <c r="AKH27" s="50"/>
      <c r="AKI27" s="50"/>
      <c r="AKJ27" s="50"/>
      <c r="AKK27" s="50"/>
      <c r="AKL27" s="50"/>
      <c r="AKM27" s="50"/>
      <c r="AKN27" s="50"/>
      <c r="AKO27" s="50"/>
      <c r="AKP27" s="50"/>
      <c r="AKQ27" s="50"/>
      <c r="AKR27" s="50"/>
      <c r="AKS27" s="50"/>
      <c r="AKT27" s="50"/>
      <c r="AKU27" s="50"/>
      <c r="AKV27" s="50"/>
      <c r="AKW27" s="50"/>
      <c r="AKX27" s="50"/>
      <c r="AKY27" s="50"/>
      <c r="AKZ27" s="50"/>
      <c r="ALA27" s="50"/>
      <c r="ALB27" s="50"/>
      <c r="ALC27" s="50"/>
      <c r="ALD27" s="50"/>
      <c r="ALE27" s="50"/>
      <c r="ALF27" s="50"/>
      <c r="ALG27" s="50"/>
      <c r="ALH27" s="50"/>
      <c r="ALI27" s="50"/>
      <c r="ALJ27" s="50"/>
      <c r="ALK27" s="50"/>
      <c r="ALL27" s="50"/>
      <c r="ALM27" s="50"/>
      <c r="ALN27" s="50"/>
      <c r="ALO27" s="50"/>
      <c r="ALP27" s="50"/>
      <c r="ALQ27" s="50"/>
      <c r="ALR27" s="50"/>
      <c r="ALS27" s="50"/>
      <c r="ALT27" s="50"/>
      <c r="ALU27" s="50"/>
      <c r="ALV27" s="50"/>
      <c r="ALW27" s="50"/>
      <c r="ALX27" s="50"/>
      <c r="ALY27" s="50"/>
      <c r="ALZ27" s="50"/>
      <c r="AMA27" s="50"/>
      <c r="AMB27" s="50"/>
      <c r="AMC27" s="50"/>
      <c r="AMD27" s="50"/>
      <c r="AME27" s="50"/>
      <c r="AMF27" s="50"/>
      <c r="AMG27" s="50"/>
      <c r="AMH27" s="50"/>
      <c r="AMI27" s="50"/>
      <c r="AMJ27" s="50"/>
      <c r="AMK27" s="50"/>
    </row>
    <row r="28" spans="1:1025" x14ac:dyDescent="0.3">
      <c r="A28" s="38"/>
      <c r="B28" s="38"/>
      <c r="C28" s="38"/>
      <c r="D28" s="38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50"/>
      <c r="SD28" s="50"/>
      <c r="SE28" s="50"/>
      <c r="SF28" s="50"/>
      <c r="SG28" s="50"/>
      <c r="SH28" s="50"/>
      <c r="SI28" s="50"/>
      <c r="SJ28" s="50"/>
      <c r="SK28" s="50"/>
      <c r="SL28" s="50"/>
      <c r="SM28" s="50"/>
      <c r="SN28" s="50"/>
      <c r="SO28" s="50"/>
      <c r="SP28" s="50"/>
      <c r="SQ28" s="50"/>
      <c r="SR28" s="50"/>
      <c r="SS28" s="50"/>
      <c r="ST28" s="50"/>
      <c r="SU28" s="50"/>
      <c r="SV28" s="50"/>
      <c r="SW28" s="50"/>
      <c r="SX28" s="50"/>
      <c r="SY28" s="50"/>
      <c r="SZ28" s="50"/>
      <c r="TA28" s="50"/>
      <c r="TB28" s="50"/>
      <c r="TC28" s="50"/>
      <c r="TD28" s="50"/>
      <c r="TE28" s="50"/>
      <c r="TF28" s="50"/>
      <c r="TG28" s="50"/>
      <c r="TH28" s="50"/>
      <c r="TI28" s="50"/>
      <c r="TJ28" s="50"/>
      <c r="TK28" s="50"/>
      <c r="TL28" s="50"/>
      <c r="TM28" s="50"/>
      <c r="TN28" s="50"/>
      <c r="TO28" s="50"/>
      <c r="TP28" s="50"/>
      <c r="TQ28" s="50"/>
      <c r="TR28" s="50"/>
      <c r="TS28" s="50"/>
      <c r="TT28" s="50"/>
      <c r="TU28" s="50"/>
      <c r="TV28" s="50"/>
      <c r="TW28" s="50"/>
      <c r="TX28" s="50"/>
      <c r="TY28" s="50"/>
      <c r="TZ28" s="50"/>
      <c r="UA28" s="50"/>
      <c r="UB28" s="50"/>
      <c r="UC28" s="50"/>
      <c r="UD28" s="50"/>
      <c r="UE28" s="50"/>
      <c r="UF28" s="50"/>
      <c r="UG28" s="50"/>
      <c r="UH28" s="50"/>
      <c r="UI28" s="50"/>
      <c r="UJ28" s="50"/>
      <c r="UK28" s="50"/>
      <c r="UL28" s="50"/>
      <c r="UM28" s="50"/>
      <c r="UN28" s="50"/>
      <c r="UO28" s="50"/>
      <c r="UP28" s="50"/>
      <c r="UQ28" s="50"/>
      <c r="UR28" s="50"/>
      <c r="US28" s="50"/>
      <c r="UT28" s="50"/>
      <c r="UU28" s="50"/>
      <c r="UV28" s="50"/>
      <c r="UW28" s="50"/>
      <c r="UX28" s="50"/>
      <c r="UY28" s="50"/>
      <c r="UZ28" s="50"/>
      <c r="VA28" s="50"/>
      <c r="VB28" s="50"/>
      <c r="VC28" s="50"/>
      <c r="VD28" s="50"/>
      <c r="VE28" s="50"/>
      <c r="VF28" s="50"/>
      <c r="VG28" s="50"/>
      <c r="VH28" s="50"/>
      <c r="VI28" s="50"/>
      <c r="VJ28" s="50"/>
      <c r="VK28" s="50"/>
      <c r="VL28" s="50"/>
      <c r="VM28" s="50"/>
      <c r="VN28" s="50"/>
      <c r="VO28" s="50"/>
      <c r="VP28" s="50"/>
      <c r="VQ28" s="50"/>
      <c r="VR28" s="50"/>
      <c r="VS28" s="50"/>
      <c r="VT28" s="50"/>
      <c r="VU28" s="50"/>
      <c r="VV28" s="50"/>
      <c r="VW28" s="50"/>
      <c r="VX28" s="50"/>
      <c r="VY28" s="50"/>
      <c r="VZ28" s="50"/>
      <c r="WA28" s="50"/>
      <c r="WB28" s="50"/>
      <c r="WC28" s="50"/>
      <c r="WD28" s="50"/>
      <c r="WE28" s="50"/>
      <c r="WF28" s="50"/>
      <c r="WG28" s="50"/>
      <c r="WH28" s="50"/>
      <c r="WI28" s="50"/>
      <c r="WJ28" s="50"/>
      <c r="WK28" s="50"/>
      <c r="WL28" s="50"/>
      <c r="WM28" s="50"/>
      <c r="WN28" s="50"/>
      <c r="WO28" s="50"/>
      <c r="WP28" s="50"/>
      <c r="WQ28" s="50"/>
      <c r="WR28" s="50"/>
      <c r="WS28" s="50"/>
      <c r="WT28" s="50"/>
      <c r="WU28" s="50"/>
      <c r="WV28" s="50"/>
      <c r="WW28" s="50"/>
      <c r="WX28" s="50"/>
      <c r="WY28" s="50"/>
      <c r="WZ28" s="50"/>
      <c r="XA28" s="50"/>
      <c r="XB28" s="50"/>
      <c r="XC28" s="50"/>
      <c r="XD28" s="50"/>
      <c r="XE28" s="50"/>
      <c r="XF28" s="50"/>
      <c r="XG28" s="50"/>
      <c r="XH28" s="50"/>
      <c r="XI28" s="50"/>
      <c r="XJ28" s="50"/>
      <c r="XK28" s="50"/>
      <c r="XL28" s="50"/>
      <c r="XM28" s="50"/>
      <c r="XN28" s="50"/>
      <c r="XO28" s="50"/>
      <c r="XP28" s="50"/>
      <c r="XQ28" s="50"/>
      <c r="XR28" s="50"/>
      <c r="XS28" s="50"/>
      <c r="XT28" s="50"/>
      <c r="XU28" s="50"/>
      <c r="XV28" s="50"/>
      <c r="XW28" s="50"/>
      <c r="XX28" s="50"/>
      <c r="XY28" s="50"/>
      <c r="XZ28" s="50"/>
      <c r="YA28" s="50"/>
      <c r="YB28" s="50"/>
      <c r="YC28" s="50"/>
      <c r="YD28" s="50"/>
      <c r="YE28" s="50"/>
      <c r="YF28" s="50"/>
      <c r="YG28" s="50"/>
      <c r="YH28" s="50"/>
      <c r="YI28" s="50"/>
      <c r="YJ28" s="50"/>
      <c r="YK28" s="50"/>
      <c r="YL28" s="50"/>
      <c r="YM28" s="50"/>
      <c r="YN28" s="50"/>
      <c r="YO28" s="50"/>
      <c r="YP28" s="50"/>
      <c r="YQ28" s="50"/>
      <c r="YR28" s="50"/>
      <c r="YS28" s="50"/>
      <c r="YT28" s="50"/>
      <c r="YU28" s="50"/>
      <c r="YV28" s="50"/>
      <c r="YW28" s="50"/>
      <c r="YX28" s="50"/>
      <c r="YY28" s="50"/>
      <c r="YZ28" s="50"/>
      <c r="ZA28" s="50"/>
      <c r="ZB28" s="50"/>
      <c r="ZC28" s="50"/>
      <c r="ZD28" s="50"/>
      <c r="ZE28" s="50"/>
      <c r="ZF28" s="50"/>
      <c r="ZG28" s="50"/>
      <c r="ZH28" s="50"/>
      <c r="ZI28" s="50"/>
      <c r="ZJ28" s="50"/>
      <c r="ZK28" s="50"/>
      <c r="ZL28" s="50"/>
      <c r="ZM28" s="50"/>
      <c r="ZN28" s="50"/>
      <c r="ZO28" s="50"/>
      <c r="ZP28" s="50"/>
      <c r="ZQ28" s="50"/>
      <c r="ZR28" s="50"/>
      <c r="ZS28" s="50"/>
      <c r="ZT28" s="50"/>
      <c r="ZU28" s="50"/>
      <c r="ZV28" s="50"/>
      <c r="ZW28" s="50"/>
      <c r="ZX28" s="50"/>
      <c r="ZY28" s="50"/>
      <c r="ZZ28" s="50"/>
      <c r="AAA28" s="50"/>
      <c r="AAB28" s="50"/>
      <c r="AAC28" s="50"/>
      <c r="AAD28" s="50"/>
      <c r="AAE28" s="50"/>
      <c r="AAF28" s="50"/>
      <c r="AAG28" s="50"/>
      <c r="AAH28" s="50"/>
      <c r="AAI28" s="50"/>
      <c r="AAJ28" s="50"/>
      <c r="AAK28" s="50"/>
      <c r="AAL28" s="50"/>
      <c r="AAM28" s="50"/>
      <c r="AAN28" s="50"/>
      <c r="AAO28" s="50"/>
      <c r="AAP28" s="50"/>
      <c r="AAQ28" s="50"/>
      <c r="AAR28" s="50"/>
      <c r="AAS28" s="50"/>
      <c r="AAT28" s="50"/>
      <c r="AAU28" s="50"/>
      <c r="AAV28" s="50"/>
      <c r="AAW28" s="50"/>
      <c r="AAX28" s="50"/>
      <c r="AAY28" s="50"/>
      <c r="AAZ28" s="50"/>
      <c r="ABA28" s="50"/>
      <c r="ABB28" s="50"/>
      <c r="ABC28" s="50"/>
      <c r="ABD28" s="50"/>
      <c r="ABE28" s="50"/>
      <c r="ABF28" s="50"/>
      <c r="ABG28" s="50"/>
      <c r="ABH28" s="50"/>
      <c r="ABI28" s="50"/>
      <c r="ABJ28" s="50"/>
      <c r="ABK28" s="50"/>
      <c r="ABL28" s="50"/>
      <c r="ABM28" s="50"/>
      <c r="ABN28" s="50"/>
      <c r="ABO28" s="50"/>
      <c r="ABP28" s="50"/>
      <c r="ABQ28" s="50"/>
      <c r="ABR28" s="50"/>
      <c r="ABS28" s="50"/>
      <c r="ABT28" s="50"/>
      <c r="ABU28" s="50"/>
      <c r="ABV28" s="50"/>
      <c r="ABW28" s="50"/>
      <c r="ABX28" s="50"/>
      <c r="ABY28" s="50"/>
      <c r="ABZ28" s="50"/>
      <c r="ACA28" s="50"/>
      <c r="ACB28" s="50"/>
      <c r="ACC28" s="50"/>
      <c r="ACD28" s="50"/>
      <c r="ACE28" s="50"/>
      <c r="ACF28" s="50"/>
      <c r="ACG28" s="50"/>
      <c r="ACH28" s="50"/>
      <c r="ACI28" s="50"/>
      <c r="ACJ28" s="50"/>
      <c r="ACK28" s="50"/>
      <c r="ACL28" s="50"/>
      <c r="ACM28" s="50"/>
      <c r="ACN28" s="50"/>
      <c r="ACO28" s="50"/>
      <c r="ACP28" s="50"/>
      <c r="ACQ28" s="50"/>
      <c r="ACR28" s="50"/>
      <c r="ACS28" s="50"/>
      <c r="ACT28" s="50"/>
      <c r="ACU28" s="50"/>
      <c r="ACV28" s="50"/>
      <c r="ACW28" s="50"/>
      <c r="ACX28" s="50"/>
      <c r="ACY28" s="50"/>
      <c r="ACZ28" s="50"/>
      <c r="ADA28" s="50"/>
      <c r="ADB28" s="50"/>
      <c r="ADC28" s="50"/>
      <c r="ADD28" s="50"/>
      <c r="ADE28" s="50"/>
      <c r="ADF28" s="50"/>
      <c r="ADG28" s="50"/>
      <c r="ADH28" s="50"/>
      <c r="ADI28" s="50"/>
      <c r="ADJ28" s="50"/>
      <c r="ADK28" s="50"/>
      <c r="ADL28" s="50"/>
      <c r="ADM28" s="50"/>
      <c r="ADN28" s="50"/>
      <c r="ADO28" s="50"/>
      <c r="ADP28" s="50"/>
      <c r="ADQ28" s="50"/>
      <c r="ADR28" s="50"/>
      <c r="ADS28" s="50"/>
      <c r="ADT28" s="50"/>
      <c r="ADU28" s="50"/>
      <c r="ADV28" s="50"/>
      <c r="ADW28" s="50"/>
      <c r="ADX28" s="50"/>
      <c r="ADY28" s="50"/>
      <c r="ADZ28" s="50"/>
      <c r="AEA28" s="50"/>
      <c r="AEB28" s="50"/>
      <c r="AEC28" s="50"/>
      <c r="AED28" s="50"/>
      <c r="AEE28" s="50"/>
      <c r="AEF28" s="50"/>
      <c r="AEG28" s="50"/>
      <c r="AEH28" s="50"/>
      <c r="AEI28" s="50"/>
      <c r="AEJ28" s="50"/>
      <c r="AEK28" s="50"/>
      <c r="AEL28" s="50"/>
      <c r="AEM28" s="50"/>
      <c r="AEN28" s="50"/>
      <c r="AEO28" s="50"/>
      <c r="AEP28" s="50"/>
      <c r="AEQ28" s="50"/>
      <c r="AER28" s="50"/>
      <c r="AES28" s="50"/>
      <c r="AET28" s="50"/>
      <c r="AEU28" s="50"/>
      <c r="AEV28" s="50"/>
      <c r="AEW28" s="50"/>
      <c r="AEX28" s="50"/>
      <c r="AEY28" s="50"/>
      <c r="AEZ28" s="50"/>
      <c r="AFA28" s="50"/>
      <c r="AFB28" s="50"/>
      <c r="AFC28" s="50"/>
      <c r="AFD28" s="50"/>
      <c r="AFE28" s="50"/>
      <c r="AFF28" s="50"/>
      <c r="AFG28" s="50"/>
      <c r="AFH28" s="50"/>
      <c r="AFI28" s="50"/>
      <c r="AFJ28" s="50"/>
      <c r="AFK28" s="50"/>
      <c r="AFL28" s="50"/>
      <c r="AFM28" s="50"/>
      <c r="AFN28" s="50"/>
      <c r="AFO28" s="50"/>
      <c r="AFP28" s="50"/>
      <c r="AFQ28" s="50"/>
      <c r="AFR28" s="50"/>
      <c r="AFS28" s="50"/>
      <c r="AFT28" s="50"/>
      <c r="AFU28" s="50"/>
      <c r="AFV28" s="50"/>
      <c r="AFW28" s="50"/>
      <c r="AFX28" s="50"/>
      <c r="AFY28" s="50"/>
      <c r="AFZ28" s="50"/>
      <c r="AGA28" s="50"/>
      <c r="AGB28" s="50"/>
      <c r="AGC28" s="50"/>
      <c r="AGD28" s="50"/>
      <c r="AGE28" s="50"/>
      <c r="AGF28" s="50"/>
      <c r="AGG28" s="50"/>
      <c r="AGH28" s="50"/>
      <c r="AGI28" s="50"/>
      <c r="AGJ28" s="50"/>
      <c r="AGK28" s="50"/>
      <c r="AGL28" s="50"/>
      <c r="AGM28" s="50"/>
      <c r="AGN28" s="50"/>
      <c r="AGO28" s="50"/>
      <c r="AGP28" s="50"/>
      <c r="AGQ28" s="50"/>
      <c r="AGR28" s="50"/>
      <c r="AGS28" s="50"/>
      <c r="AGT28" s="50"/>
      <c r="AGU28" s="50"/>
      <c r="AGV28" s="50"/>
      <c r="AGW28" s="50"/>
      <c r="AGX28" s="50"/>
      <c r="AGY28" s="50"/>
      <c r="AGZ28" s="50"/>
      <c r="AHA28" s="50"/>
      <c r="AHB28" s="50"/>
      <c r="AHC28" s="50"/>
      <c r="AHD28" s="50"/>
      <c r="AHE28" s="50"/>
      <c r="AHF28" s="50"/>
      <c r="AHG28" s="50"/>
      <c r="AHH28" s="50"/>
      <c r="AHI28" s="50"/>
      <c r="AHJ28" s="50"/>
      <c r="AHK28" s="50"/>
      <c r="AHL28" s="50"/>
      <c r="AHM28" s="50"/>
      <c r="AHN28" s="50"/>
      <c r="AHO28" s="50"/>
      <c r="AHP28" s="50"/>
      <c r="AHQ28" s="50"/>
      <c r="AHR28" s="50"/>
      <c r="AHS28" s="50"/>
      <c r="AHT28" s="50"/>
      <c r="AHU28" s="50"/>
      <c r="AHV28" s="50"/>
      <c r="AHW28" s="50"/>
      <c r="AHX28" s="50"/>
      <c r="AHY28" s="50"/>
      <c r="AHZ28" s="50"/>
      <c r="AIA28" s="50"/>
      <c r="AIB28" s="50"/>
      <c r="AIC28" s="50"/>
      <c r="AID28" s="50"/>
      <c r="AIE28" s="50"/>
      <c r="AIF28" s="50"/>
      <c r="AIG28" s="50"/>
      <c r="AIH28" s="50"/>
      <c r="AII28" s="50"/>
      <c r="AIJ28" s="50"/>
      <c r="AIK28" s="50"/>
      <c r="AIL28" s="50"/>
      <c r="AIM28" s="50"/>
      <c r="AIN28" s="50"/>
      <c r="AIO28" s="50"/>
      <c r="AIP28" s="50"/>
      <c r="AIQ28" s="50"/>
      <c r="AIR28" s="50"/>
      <c r="AIS28" s="50"/>
      <c r="AIT28" s="50"/>
      <c r="AIU28" s="50"/>
      <c r="AIV28" s="50"/>
      <c r="AIW28" s="50"/>
      <c r="AIX28" s="50"/>
      <c r="AIY28" s="50"/>
      <c r="AIZ28" s="50"/>
      <c r="AJA28" s="50"/>
      <c r="AJB28" s="50"/>
      <c r="AJC28" s="50"/>
      <c r="AJD28" s="50"/>
      <c r="AJE28" s="50"/>
      <c r="AJF28" s="50"/>
      <c r="AJG28" s="50"/>
      <c r="AJH28" s="50"/>
      <c r="AJI28" s="50"/>
      <c r="AJJ28" s="50"/>
      <c r="AJK28" s="50"/>
      <c r="AJL28" s="50"/>
      <c r="AJM28" s="50"/>
      <c r="AJN28" s="50"/>
      <c r="AJO28" s="50"/>
      <c r="AJP28" s="50"/>
      <c r="AJQ28" s="50"/>
      <c r="AJR28" s="50"/>
      <c r="AJS28" s="50"/>
      <c r="AJT28" s="50"/>
      <c r="AJU28" s="50"/>
      <c r="AJV28" s="50"/>
      <c r="AJW28" s="50"/>
      <c r="AJX28" s="50"/>
      <c r="AJY28" s="50"/>
      <c r="AJZ28" s="50"/>
      <c r="AKA28" s="50"/>
      <c r="AKB28" s="50"/>
      <c r="AKC28" s="50"/>
      <c r="AKD28" s="50"/>
      <c r="AKE28" s="50"/>
      <c r="AKF28" s="50"/>
      <c r="AKG28" s="50"/>
      <c r="AKH28" s="50"/>
      <c r="AKI28" s="50"/>
      <c r="AKJ28" s="50"/>
      <c r="AKK28" s="50"/>
      <c r="AKL28" s="50"/>
      <c r="AKM28" s="50"/>
      <c r="AKN28" s="50"/>
      <c r="AKO28" s="50"/>
      <c r="AKP28" s="50"/>
      <c r="AKQ28" s="50"/>
      <c r="AKR28" s="50"/>
      <c r="AKS28" s="50"/>
      <c r="AKT28" s="50"/>
      <c r="AKU28" s="50"/>
      <c r="AKV28" s="50"/>
      <c r="AKW28" s="50"/>
      <c r="AKX28" s="50"/>
      <c r="AKY28" s="50"/>
      <c r="AKZ28" s="50"/>
      <c r="ALA28" s="50"/>
      <c r="ALB28" s="50"/>
      <c r="ALC28" s="50"/>
      <c r="ALD28" s="50"/>
      <c r="ALE28" s="50"/>
      <c r="ALF28" s="50"/>
      <c r="ALG28" s="50"/>
      <c r="ALH28" s="50"/>
      <c r="ALI28" s="50"/>
      <c r="ALJ28" s="50"/>
      <c r="ALK28" s="50"/>
      <c r="ALL28" s="50"/>
      <c r="ALM28" s="50"/>
      <c r="ALN28" s="50"/>
      <c r="ALO28" s="50"/>
      <c r="ALP28" s="50"/>
      <c r="ALQ28" s="50"/>
      <c r="ALR28" s="50"/>
      <c r="ALS28" s="50"/>
      <c r="ALT28" s="50"/>
      <c r="ALU28" s="50"/>
      <c r="ALV28" s="50"/>
      <c r="ALW28" s="50"/>
      <c r="ALX28" s="50"/>
      <c r="ALY28" s="50"/>
      <c r="ALZ28" s="50"/>
      <c r="AMA28" s="50"/>
      <c r="AMB28" s="50"/>
      <c r="AMC28" s="50"/>
      <c r="AMD28" s="50"/>
      <c r="AME28" s="50"/>
      <c r="AMF28" s="50"/>
      <c r="AMG28" s="50"/>
      <c r="AMH28" s="50"/>
      <c r="AMI28" s="50"/>
      <c r="AMJ28" s="50"/>
      <c r="AMK28" s="50"/>
    </row>
    <row r="29" spans="1:1025" x14ac:dyDescent="0.3">
      <c r="A29" s="211" t="s">
        <v>571</v>
      </c>
      <c r="B29" s="211"/>
      <c r="C29" s="211"/>
      <c r="D29" s="211"/>
      <c r="E29" s="211"/>
    </row>
  </sheetData>
  <mergeCells count="2">
    <mergeCell ref="A2:E2"/>
    <mergeCell ref="A29:E2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9"/>
  <sheetViews>
    <sheetView zoomScaleNormal="100" workbookViewId="0">
      <selection activeCell="A45" sqref="A45:XFD45"/>
    </sheetView>
  </sheetViews>
  <sheetFormatPr defaultRowHeight="16.5" x14ac:dyDescent="0.3"/>
  <cols>
    <col min="1" max="1" width="30.28515625" style="14" customWidth="1"/>
    <col min="2" max="2" width="9.42578125" style="14" customWidth="1"/>
    <col min="3" max="3" width="13" style="14" customWidth="1"/>
    <col min="4" max="4" width="14" style="14" customWidth="1"/>
    <col min="5" max="6" width="14.140625" style="14" customWidth="1"/>
    <col min="7" max="7" width="4.28515625" style="14" customWidth="1"/>
    <col min="8" max="8" width="30.140625" style="14" customWidth="1"/>
    <col min="9" max="9" width="12.5703125" style="14" customWidth="1"/>
    <col min="10" max="10" width="13.85546875" style="14" customWidth="1"/>
    <col min="11" max="11" width="17.5703125" style="14" customWidth="1"/>
    <col min="12" max="13" width="14.7109375" style="14" customWidth="1"/>
    <col min="14" max="14" width="4.28515625" style="14" customWidth="1"/>
    <col min="15" max="15" width="29" style="14" customWidth="1"/>
    <col min="16" max="16" width="14.5703125" style="14" customWidth="1"/>
    <col min="17" max="17" width="14.7109375" style="14" customWidth="1"/>
    <col min="18" max="18" width="15.85546875" style="14" customWidth="1"/>
    <col min="19" max="20" width="14" style="14" customWidth="1"/>
    <col min="21" max="21" width="4.42578125" style="14" customWidth="1"/>
    <col min="22" max="22" width="23.5703125" style="14" customWidth="1"/>
    <col min="23" max="23" width="9.7109375" style="14" customWidth="1"/>
    <col min="24" max="24" width="11.85546875" style="14" customWidth="1"/>
    <col min="25" max="25" width="13.28515625" style="14" customWidth="1"/>
    <col min="26" max="27" width="13.7109375" style="14" customWidth="1"/>
    <col min="28" max="29" width="9.7109375" style="14" customWidth="1"/>
    <col min="30" max="30" width="14.7109375" style="14" customWidth="1"/>
    <col min="31" max="256" width="9.5703125" style="14" customWidth="1"/>
    <col min="257" max="257" width="30.28515625" style="14" customWidth="1"/>
    <col min="258" max="258" width="9.42578125" style="14" customWidth="1"/>
    <col min="259" max="259" width="13" style="14" customWidth="1"/>
    <col min="260" max="260" width="14" style="14" customWidth="1"/>
    <col min="261" max="262" width="14.140625" style="14" customWidth="1"/>
    <col min="263" max="263" width="4.28515625" style="14" customWidth="1"/>
    <col min="264" max="264" width="31.140625" style="14" customWidth="1"/>
    <col min="265" max="265" width="12.5703125" style="14" customWidth="1"/>
    <col min="266" max="266" width="13.85546875" style="14" customWidth="1"/>
    <col min="267" max="267" width="17.5703125" style="14" customWidth="1"/>
    <col min="268" max="269" width="14.7109375" style="14" customWidth="1"/>
    <col min="270" max="270" width="4.28515625" style="14" customWidth="1"/>
    <col min="271" max="271" width="30.7109375" style="14" customWidth="1"/>
    <col min="272" max="272" width="14.5703125" style="14" customWidth="1"/>
    <col min="273" max="273" width="14.7109375" style="14" customWidth="1"/>
    <col min="274" max="274" width="15.85546875" style="14" customWidth="1"/>
    <col min="275" max="276" width="14" style="14" customWidth="1"/>
    <col min="277" max="277" width="4.42578125" style="14" customWidth="1"/>
    <col min="278" max="285" width="9.7109375" style="14" customWidth="1"/>
    <col min="286" max="286" width="14.7109375" style="14" customWidth="1"/>
    <col min="287" max="512" width="9.5703125" style="14" customWidth="1"/>
    <col min="513" max="513" width="30.28515625" style="14" customWidth="1"/>
    <col min="514" max="514" width="9.42578125" style="14" customWidth="1"/>
    <col min="515" max="515" width="13" style="14" customWidth="1"/>
    <col min="516" max="516" width="14" style="14" customWidth="1"/>
    <col min="517" max="518" width="14.140625" style="14" customWidth="1"/>
    <col min="519" max="519" width="4.28515625" style="14" customWidth="1"/>
    <col min="520" max="520" width="31.140625" style="14" customWidth="1"/>
    <col min="521" max="521" width="12.5703125" style="14" customWidth="1"/>
    <col min="522" max="522" width="13.85546875" style="14" customWidth="1"/>
    <col min="523" max="523" width="17.5703125" style="14" customWidth="1"/>
    <col min="524" max="525" width="14.7109375" style="14" customWidth="1"/>
    <col min="526" max="526" width="4.28515625" style="14" customWidth="1"/>
    <col min="527" max="527" width="30.7109375" style="14" customWidth="1"/>
    <col min="528" max="528" width="14.5703125" style="14" customWidth="1"/>
    <col min="529" max="529" width="14.7109375" style="14" customWidth="1"/>
    <col min="530" max="530" width="15.85546875" style="14" customWidth="1"/>
    <col min="531" max="532" width="14" style="14" customWidth="1"/>
    <col min="533" max="533" width="4.42578125" style="14" customWidth="1"/>
    <col min="534" max="541" width="9.7109375" style="14" customWidth="1"/>
    <col min="542" max="542" width="14.7109375" style="14" customWidth="1"/>
    <col min="543" max="768" width="9.5703125" style="14" customWidth="1"/>
    <col min="769" max="769" width="30.28515625" style="14" customWidth="1"/>
    <col min="770" max="770" width="9.42578125" style="14" customWidth="1"/>
    <col min="771" max="771" width="13" style="14" customWidth="1"/>
    <col min="772" max="772" width="14" style="14" customWidth="1"/>
    <col min="773" max="774" width="14.140625" style="14" customWidth="1"/>
    <col min="775" max="775" width="4.28515625" style="14" customWidth="1"/>
    <col min="776" max="776" width="31.140625" style="14" customWidth="1"/>
    <col min="777" max="777" width="12.5703125" style="14" customWidth="1"/>
    <col min="778" max="778" width="13.85546875" style="14" customWidth="1"/>
    <col min="779" max="779" width="17.5703125" style="14" customWidth="1"/>
    <col min="780" max="781" width="14.7109375" style="14" customWidth="1"/>
    <col min="782" max="782" width="4.28515625" style="14" customWidth="1"/>
    <col min="783" max="783" width="30.7109375" style="14" customWidth="1"/>
    <col min="784" max="784" width="14.5703125" style="14" customWidth="1"/>
    <col min="785" max="785" width="14.7109375" style="14" customWidth="1"/>
    <col min="786" max="786" width="15.85546875" style="14" customWidth="1"/>
    <col min="787" max="788" width="14" style="14" customWidth="1"/>
    <col min="789" max="789" width="4.42578125" style="14" customWidth="1"/>
    <col min="790" max="797" width="9.7109375" style="14" customWidth="1"/>
    <col min="798" max="798" width="14.7109375" style="14" customWidth="1"/>
    <col min="799" max="1025" width="9.5703125" style="14" customWidth="1"/>
    <col min="1026" max="16384" width="9.140625" style="13"/>
  </cols>
  <sheetData>
    <row r="1" spans="1:27" x14ac:dyDescent="0.3">
      <c r="M1" s="14" t="s">
        <v>570</v>
      </c>
      <c r="AA1" s="15" t="s">
        <v>570</v>
      </c>
    </row>
    <row r="2" spans="1:27" ht="36" customHeight="1" x14ac:dyDescent="0.3">
      <c r="A2" s="212" t="s">
        <v>109</v>
      </c>
      <c r="B2" s="212"/>
      <c r="C2" s="212"/>
      <c r="D2" s="212"/>
      <c r="E2" s="212"/>
      <c r="F2" s="212"/>
      <c r="H2" s="212" t="s">
        <v>109</v>
      </c>
      <c r="I2" s="212"/>
      <c r="J2" s="212"/>
      <c r="K2" s="212"/>
      <c r="L2" s="212"/>
      <c r="M2" s="212"/>
      <c r="O2" s="212" t="s">
        <v>109</v>
      </c>
      <c r="P2" s="212"/>
      <c r="Q2" s="212"/>
      <c r="R2" s="212"/>
      <c r="S2" s="212"/>
      <c r="T2" s="212"/>
      <c r="V2" s="212" t="s">
        <v>109</v>
      </c>
      <c r="W2" s="212"/>
      <c r="X2" s="212"/>
      <c r="Y2" s="212"/>
      <c r="Z2" s="212"/>
      <c r="AA2" s="212"/>
    </row>
    <row r="3" spans="1:27" s="16" customFormat="1" x14ac:dyDescent="0.3">
      <c r="A3" s="213" t="s">
        <v>110</v>
      </c>
      <c r="B3" s="213"/>
      <c r="C3" s="213"/>
      <c r="D3" s="213"/>
      <c r="E3" s="213"/>
      <c r="F3" s="213"/>
      <c r="H3" s="213" t="s">
        <v>111</v>
      </c>
      <c r="I3" s="213"/>
      <c r="J3" s="213"/>
      <c r="K3" s="213"/>
      <c r="L3" s="213"/>
      <c r="M3" s="213"/>
      <c r="O3" s="213" t="s">
        <v>112</v>
      </c>
      <c r="P3" s="213"/>
      <c r="Q3" s="213"/>
      <c r="R3" s="213"/>
      <c r="S3" s="213"/>
      <c r="T3" s="213"/>
      <c r="V3" s="213" t="s">
        <v>113</v>
      </c>
      <c r="W3" s="213"/>
      <c r="X3" s="213"/>
      <c r="Y3" s="213"/>
      <c r="Z3" s="213"/>
      <c r="AA3" s="213"/>
    </row>
    <row r="4" spans="1:27" ht="89.25" customHeight="1" x14ac:dyDescent="0.3">
      <c r="A4" s="17" t="s">
        <v>114</v>
      </c>
      <c r="B4" s="212" t="s">
        <v>115</v>
      </c>
      <c r="C4" s="17" t="s">
        <v>116</v>
      </c>
      <c r="D4" s="17" t="s">
        <v>117</v>
      </c>
      <c r="E4" s="17" t="s">
        <v>118</v>
      </c>
      <c r="F4" s="17" t="s">
        <v>119</v>
      </c>
      <c r="H4" s="17" t="s">
        <v>114</v>
      </c>
      <c r="I4" s="212" t="s">
        <v>115</v>
      </c>
      <c r="J4" s="17" t="s">
        <v>120</v>
      </c>
      <c r="K4" s="17" t="s">
        <v>117</v>
      </c>
      <c r="L4" s="17" t="s">
        <v>118</v>
      </c>
      <c r="M4" s="17" t="s">
        <v>119</v>
      </c>
      <c r="O4" s="17" t="s">
        <v>114</v>
      </c>
      <c r="P4" s="212" t="s">
        <v>115</v>
      </c>
      <c r="Q4" s="17" t="s">
        <v>121</v>
      </c>
      <c r="R4" s="17" t="s">
        <v>117</v>
      </c>
      <c r="S4" s="17" t="s">
        <v>118</v>
      </c>
      <c r="T4" s="17" t="s">
        <v>119</v>
      </c>
      <c r="V4" s="17" t="s">
        <v>114</v>
      </c>
      <c r="W4" s="212" t="s">
        <v>115</v>
      </c>
      <c r="X4" s="17" t="s">
        <v>121</v>
      </c>
      <c r="Y4" s="17" t="s">
        <v>117</v>
      </c>
      <c r="Z4" s="17" t="s">
        <v>118</v>
      </c>
      <c r="AA4" s="17" t="s">
        <v>119</v>
      </c>
    </row>
    <row r="5" spans="1:27" ht="63" customHeight="1" x14ac:dyDescent="0.3">
      <c r="A5" s="18" t="s">
        <v>122</v>
      </c>
      <c r="B5" s="212"/>
      <c r="C5" s="19">
        <v>234.70311788487217</v>
      </c>
      <c r="D5" s="19">
        <v>396.28412662221496</v>
      </c>
      <c r="E5" s="19">
        <v>-161.58100873734278</v>
      </c>
      <c r="F5" s="19">
        <v>59.225969984061209</v>
      </c>
      <c r="H5" s="18" t="s">
        <v>122</v>
      </c>
      <c r="I5" s="212"/>
      <c r="J5" s="20">
        <v>98.496220657292085</v>
      </c>
      <c r="K5" s="19">
        <v>396.28412662221496</v>
      </c>
      <c r="L5" s="19">
        <v>-297.78790596492286</v>
      </c>
      <c r="M5" s="19">
        <v>24.85494977980543</v>
      </c>
      <c r="O5" s="18" t="s">
        <v>122</v>
      </c>
      <c r="P5" s="212"/>
      <c r="Q5" s="19">
        <v>118.73189722758011</v>
      </c>
      <c r="R5" s="19">
        <v>396.28412662221496</v>
      </c>
      <c r="S5" s="19">
        <v>-277.55222939463488</v>
      </c>
      <c r="T5" s="19">
        <v>29.961305349171717</v>
      </c>
      <c r="V5" s="18" t="s">
        <v>122</v>
      </c>
      <c r="W5" s="212"/>
      <c r="X5" s="19">
        <v>17.475000000000001</v>
      </c>
      <c r="Y5" s="19">
        <v>396.28412662221496</v>
      </c>
      <c r="Z5" s="19">
        <v>-378.80912662221493</v>
      </c>
      <c r="AA5" s="19">
        <v>4.4097148550840757</v>
      </c>
    </row>
    <row r="6" spans="1:27" ht="33" x14ac:dyDescent="0.3">
      <c r="A6" s="21" t="s">
        <v>123</v>
      </c>
      <c r="B6" s="22">
        <v>6.4</v>
      </c>
      <c r="C6" s="23">
        <v>171.6</v>
      </c>
      <c r="D6" s="23">
        <v>530</v>
      </c>
      <c r="E6" s="23">
        <v>-358.4</v>
      </c>
      <c r="F6" s="22">
        <v>32.377358490566039</v>
      </c>
      <c r="H6" s="21" t="s">
        <v>123</v>
      </c>
      <c r="I6" s="22">
        <v>6.4</v>
      </c>
      <c r="J6" s="24">
        <v>66</v>
      </c>
      <c r="K6" s="23">
        <v>530</v>
      </c>
      <c r="L6" s="23">
        <v>-464</v>
      </c>
      <c r="M6" s="22">
        <v>12.452830188679245</v>
      </c>
      <c r="O6" s="21" t="s">
        <v>123</v>
      </c>
      <c r="P6" s="22">
        <v>6.4</v>
      </c>
      <c r="Q6" s="24">
        <v>5.6</v>
      </c>
      <c r="R6" s="23">
        <v>530</v>
      </c>
      <c r="S6" s="23">
        <v>-524.4</v>
      </c>
      <c r="T6" s="22">
        <v>1.0566037735849056</v>
      </c>
      <c r="V6" s="21" t="s">
        <v>123</v>
      </c>
      <c r="W6" s="22">
        <v>6.4</v>
      </c>
      <c r="X6" s="24">
        <v>100</v>
      </c>
      <c r="Y6" s="23">
        <v>530</v>
      </c>
      <c r="Z6" s="23">
        <v>-430</v>
      </c>
      <c r="AA6" s="22">
        <v>18.867924528301888</v>
      </c>
    </row>
    <row r="7" spans="1:27" x14ac:dyDescent="0.3">
      <c r="A7" s="21" t="s">
        <v>102</v>
      </c>
      <c r="B7" s="22">
        <v>1.07</v>
      </c>
      <c r="C7" s="23">
        <v>30.5</v>
      </c>
      <c r="D7" s="23">
        <v>60</v>
      </c>
      <c r="E7" s="23">
        <v>-29.5</v>
      </c>
      <c r="F7" s="22">
        <v>50.833333333333336</v>
      </c>
      <c r="H7" s="21" t="s">
        <v>102</v>
      </c>
      <c r="I7" s="22">
        <v>1.07</v>
      </c>
      <c r="J7" s="24">
        <v>30.5</v>
      </c>
      <c r="K7" s="23">
        <v>60</v>
      </c>
      <c r="L7" s="23">
        <v>-29.5</v>
      </c>
      <c r="M7" s="22">
        <v>50.833333333333336</v>
      </c>
      <c r="O7" s="21" t="s">
        <v>102</v>
      </c>
      <c r="P7" s="22">
        <v>1.07</v>
      </c>
      <c r="Q7" s="24">
        <v>0</v>
      </c>
      <c r="R7" s="23">
        <v>60</v>
      </c>
      <c r="S7" s="23">
        <v>-60</v>
      </c>
      <c r="T7" s="22">
        <v>0</v>
      </c>
      <c r="V7" s="21" t="s">
        <v>102</v>
      </c>
      <c r="W7" s="22">
        <v>1.07</v>
      </c>
      <c r="X7" s="24">
        <v>0</v>
      </c>
      <c r="Y7" s="23">
        <v>60</v>
      </c>
      <c r="Z7" s="23">
        <v>-60</v>
      </c>
      <c r="AA7" s="22">
        <v>0</v>
      </c>
    </row>
    <row r="8" spans="1:27" x14ac:dyDescent="0.3">
      <c r="A8" s="21" t="s">
        <v>103</v>
      </c>
      <c r="B8" s="22">
        <v>7</v>
      </c>
      <c r="C8" s="23">
        <v>27.5</v>
      </c>
      <c r="D8" s="23">
        <v>10</v>
      </c>
      <c r="E8" s="23">
        <v>17.5</v>
      </c>
      <c r="F8" s="22">
        <v>275</v>
      </c>
      <c r="H8" s="21" t="s">
        <v>103</v>
      </c>
      <c r="I8" s="22">
        <v>7</v>
      </c>
      <c r="J8" s="24">
        <v>3.3</v>
      </c>
      <c r="K8" s="23">
        <v>10</v>
      </c>
      <c r="L8" s="23">
        <v>-6.7</v>
      </c>
      <c r="M8" s="22">
        <v>33</v>
      </c>
      <c r="O8" s="21" t="s">
        <v>103</v>
      </c>
      <c r="P8" s="22">
        <v>7</v>
      </c>
      <c r="Q8" s="24">
        <v>11.25</v>
      </c>
      <c r="R8" s="23">
        <v>10</v>
      </c>
      <c r="S8" s="23">
        <v>1.25</v>
      </c>
      <c r="T8" s="22">
        <v>112.5</v>
      </c>
      <c r="V8" s="21" t="s">
        <v>103</v>
      </c>
      <c r="W8" s="22">
        <v>7</v>
      </c>
      <c r="X8" s="24">
        <v>12.95</v>
      </c>
      <c r="Y8" s="23">
        <v>10</v>
      </c>
      <c r="Z8" s="23">
        <v>2.9499999999999993</v>
      </c>
      <c r="AA8" s="22">
        <v>129.5</v>
      </c>
    </row>
    <row r="9" spans="1:27" x14ac:dyDescent="0.3">
      <c r="A9" s="21" t="s">
        <v>124</v>
      </c>
      <c r="B9" s="22">
        <v>0.66</v>
      </c>
      <c r="C9" s="23">
        <v>12.15</v>
      </c>
      <c r="D9" s="23">
        <v>12</v>
      </c>
      <c r="E9" s="23">
        <v>0.15000000000000036</v>
      </c>
      <c r="F9" s="22">
        <v>101.25</v>
      </c>
      <c r="H9" s="21" t="s">
        <v>124</v>
      </c>
      <c r="I9" s="22">
        <v>0.66</v>
      </c>
      <c r="J9" s="24">
        <v>10.15</v>
      </c>
      <c r="K9" s="23">
        <v>12</v>
      </c>
      <c r="L9" s="23">
        <v>-1.8499999999999996</v>
      </c>
      <c r="M9" s="22">
        <v>84.583333333333329</v>
      </c>
      <c r="O9" s="21" t="s">
        <v>124</v>
      </c>
      <c r="P9" s="22">
        <v>0.66</v>
      </c>
      <c r="Q9" s="24">
        <v>2</v>
      </c>
      <c r="R9" s="23">
        <v>12</v>
      </c>
      <c r="S9" s="23">
        <v>-10</v>
      </c>
      <c r="T9" s="22">
        <v>16.666666666666668</v>
      </c>
      <c r="V9" s="21" t="s">
        <v>124</v>
      </c>
      <c r="W9" s="22">
        <v>0.66</v>
      </c>
      <c r="X9" s="24">
        <v>0</v>
      </c>
      <c r="Y9" s="23">
        <v>12</v>
      </c>
      <c r="Z9" s="23">
        <v>-12</v>
      </c>
      <c r="AA9" s="22">
        <v>0</v>
      </c>
    </row>
    <row r="10" spans="1:27" x14ac:dyDescent="0.3">
      <c r="A10" s="21" t="s">
        <v>95</v>
      </c>
      <c r="B10" s="22">
        <v>1</v>
      </c>
      <c r="C10" s="23">
        <v>64.25</v>
      </c>
      <c r="D10" s="23">
        <v>78</v>
      </c>
      <c r="E10" s="23">
        <v>-13.75</v>
      </c>
      <c r="F10" s="22">
        <v>82.371794871794876</v>
      </c>
      <c r="H10" s="21" t="s">
        <v>95</v>
      </c>
      <c r="I10" s="22">
        <v>1</v>
      </c>
      <c r="J10" s="24">
        <v>12.85</v>
      </c>
      <c r="K10" s="23">
        <v>78</v>
      </c>
      <c r="L10" s="23">
        <v>-65.150000000000006</v>
      </c>
      <c r="M10" s="22">
        <v>16.474358974358974</v>
      </c>
      <c r="O10" s="21" t="s">
        <v>95</v>
      </c>
      <c r="P10" s="22">
        <v>1</v>
      </c>
      <c r="Q10" s="24">
        <v>51.4</v>
      </c>
      <c r="R10" s="23">
        <v>78</v>
      </c>
      <c r="S10" s="23">
        <v>-26.6</v>
      </c>
      <c r="T10" s="22">
        <v>65.897435897435898</v>
      </c>
      <c r="V10" s="21" t="s">
        <v>95</v>
      </c>
      <c r="W10" s="22">
        <v>1</v>
      </c>
      <c r="X10" s="24">
        <v>0</v>
      </c>
      <c r="Y10" s="23">
        <v>78</v>
      </c>
      <c r="Z10" s="23">
        <v>-78</v>
      </c>
      <c r="AA10" s="22">
        <v>0</v>
      </c>
    </row>
    <row r="11" spans="1:27" x14ac:dyDescent="0.3">
      <c r="A11" s="21" t="s">
        <v>107</v>
      </c>
      <c r="B11" s="22">
        <v>1.1599999999999999</v>
      </c>
      <c r="C11" s="23">
        <v>9.75</v>
      </c>
      <c r="D11" s="23">
        <v>40</v>
      </c>
      <c r="E11" s="23">
        <v>-30.25</v>
      </c>
      <c r="F11" s="22">
        <v>24.375</v>
      </c>
      <c r="H11" s="21" t="s">
        <v>107</v>
      </c>
      <c r="I11" s="22">
        <v>1.1599999999999999</v>
      </c>
      <c r="J11" s="24">
        <v>5.75</v>
      </c>
      <c r="K11" s="23">
        <v>40</v>
      </c>
      <c r="L11" s="23">
        <v>-34.25</v>
      </c>
      <c r="M11" s="22">
        <v>14.375</v>
      </c>
      <c r="O11" s="21" t="s">
        <v>107</v>
      </c>
      <c r="P11" s="22">
        <v>1.1599999999999999</v>
      </c>
      <c r="Q11" s="24">
        <v>4</v>
      </c>
      <c r="R11" s="23">
        <v>40</v>
      </c>
      <c r="S11" s="23">
        <v>-36</v>
      </c>
      <c r="T11" s="22">
        <v>10</v>
      </c>
      <c r="V11" s="21" t="s">
        <v>107</v>
      </c>
      <c r="W11" s="22">
        <v>1.1599999999999999</v>
      </c>
      <c r="X11" s="24">
        <v>0</v>
      </c>
      <c r="Y11" s="23">
        <v>40</v>
      </c>
      <c r="Z11" s="23">
        <v>-40</v>
      </c>
      <c r="AA11" s="22">
        <v>0</v>
      </c>
    </row>
    <row r="12" spans="1:27" x14ac:dyDescent="0.3">
      <c r="A12" s="21" t="s">
        <v>99</v>
      </c>
      <c r="B12" s="22">
        <v>0.8</v>
      </c>
      <c r="C12" s="23">
        <v>0</v>
      </c>
      <c r="D12" s="23">
        <v>0</v>
      </c>
      <c r="E12" s="23">
        <v>0</v>
      </c>
      <c r="F12" s="22"/>
      <c r="H12" s="21" t="s">
        <v>99</v>
      </c>
      <c r="I12" s="22">
        <v>0.8</v>
      </c>
      <c r="J12" s="24">
        <v>0</v>
      </c>
      <c r="K12" s="23">
        <v>0</v>
      </c>
      <c r="L12" s="23">
        <v>0</v>
      </c>
      <c r="M12" s="22"/>
      <c r="O12" s="21" t="s">
        <v>99</v>
      </c>
      <c r="P12" s="22">
        <v>0.8</v>
      </c>
      <c r="Q12" s="24">
        <v>0</v>
      </c>
      <c r="R12" s="23">
        <v>0</v>
      </c>
      <c r="S12" s="23">
        <v>0</v>
      </c>
      <c r="T12" s="22"/>
      <c r="V12" s="21" t="s">
        <v>99</v>
      </c>
      <c r="W12" s="22">
        <v>0.8</v>
      </c>
      <c r="X12" s="24">
        <v>0</v>
      </c>
      <c r="Y12" s="23">
        <v>0</v>
      </c>
      <c r="Z12" s="23">
        <v>0</v>
      </c>
      <c r="AA12" s="22"/>
    </row>
    <row r="13" spans="1:27" x14ac:dyDescent="0.3">
      <c r="A13" s="21" t="s">
        <v>125</v>
      </c>
      <c r="B13" s="22">
        <v>1.27</v>
      </c>
      <c r="C13" s="23">
        <v>83.208000000000013</v>
      </c>
      <c r="D13" s="23">
        <v>53</v>
      </c>
      <c r="E13" s="23">
        <v>30.208000000000013</v>
      </c>
      <c r="F13" s="22">
        <v>156.99622641509436</v>
      </c>
      <c r="H13" s="21" t="s">
        <v>125</v>
      </c>
      <c r="I13" s="22">
        <v>1.27</v>
      </c>
      <c r="J13" s="24">
        <v>15.540000000000001</v>
      </c>
      <c r="K13" s="23">
        <v>53</v>
      </c>
      <c r="L13" s="23">
        <v>-37.46</v>
      </c>
      <c r="M13" s="22">
        <v>29.320754716981131</v>
      </c>
      <c r="O13" s="21" t="s">
        <v>125</v>
      </c>
      <c r="P13" s="22">
        <v>1.27</v>
      </c>
      <c r="Q13" s="24">
        <v>67.668000000000006</v>
      </c>
      <c r="R13" s="23">
        <v>53</v>
      </c>
      <c r="S13" s="23">
        <v>14.668000000000006</v>
      </c>
      <c r="T13" s="22">
        <v>127.67547169811323</v>
      </c>
      <c r="V13" s="21" t="s">
        <v>125</v>
      </c>
      <c r="W13" s="22">
        <v>1.27</v>
      </c>
      <c r="X13" s="24">
        <v>0</v>
      </c>
      <c r="Y13" s="23">
        <v>53</v>
      </c>
      <c r="Z13" s="23">
        <v>-53</v>
      </c>
      <c r="AA13" s="22">
        <v>0</v>
      </c>
    </row>
    <row r="14" spans="1:27" x14ac:dyDescent="0.3">
      <c r="A14" s="21" t="s">
        <v>126</v>
      </c>
      <c r="B14" s="22">
        <v>1.4</v>
      </c>
      <c r="C14" s="23">
        <v>9.4250000000000007</v>
      </c>
      <c r="D14" s="23">
        <v>77</v>
      </c>
      <c r="E14" s="23">
        <v>-67.575000000000003</v>
      </c>
      <c r="F14" s="22">
        <v>12.240259740259742</v>
      </c>
      <c r="H14" s="21" t="s">
        <v>126</v>
      </c>
      <c r="I14" s="22">
        <v>1.4</v>
      </c>
      <c r="J14" s="24">
        <v>2.7</v>
      </c>
      <c r="K14" s="23">
        <v>77</v>
      </c>
      <c r="L14" s="23">
        <v>-74.3</v>
      </c>
      <c r="M14" s="22">
        <v>3.5064935064935066</v>
      </c>
      <c r="O14" s="21" t="s">
        <v>126</v>
      </c>
      <c r="P14" s="22">
        <v>1.4</v>
      </c>
      <c r="Q14" s="24">
        <v>6.7249999999999996</v>
      </c>
      <c r="R14" s="23">
        <v>77</v>
      </c>
      <c r="S14" s="23">
        <v>-70.275000000000006</v>
      </c>
      <c r="T14" s="22">
        <v>8.7337662337662341</v>
      </c>
      <c r="V14" s="21" t="s">
        <v>126</v>
      </c>
      <c r="W14" s="22">
        <v>1.4</v>
      </c>
      <c r="X14" s="24">
        <v>0</v>
      </c>
      <c r="Y14" s="23">
        <v>77</v>
      </c>
      <c r="Z14" s="23">
        <v>-77</v>
      </c>
      <c r="AA14" s="22">
        <v>0</v>
      </c>
    </row>
    <row r="15" spans="1:27" ht="33" x14ac:dyDescent="0.3">
      <c r="A15" s="21" t="s">
        <v>127</v>
      </c>
      <c r="B15" s="22">
        <v>1.4</v>
      </c>
      <c r="C15" s="23">
        <v>17</v>
      </c>
      <c r="D15" s="23">
        <v>40</v>
      </c>
      <c r="E15" s="23">
        <v>-23</v>
      </c>
      <c r="F15" s="22">
        <v>42.5</v>
      </c>
      <c r="H15" s="21" t="s">
        <v>127</v>
      </c>
      <c r="I15" s="22">
        <v>1.4</v>
      </c>
      <c r="J15" s="24">
        <v>16.600000000000001</v>
      </c>
      <c r="K15" s="23">
        <v>40</v>
      </c>
      <c r="L15" s="23">
        <v>-23.4</v>
      </c>
      <c r="M15" s="22">
        <v>41.500000000000007</v>
      </c>
      <c r="O15" s="21" t="s">
        <v>127</v>
      </c>
      <c r="P15" s="22">
        <v>1.4</v>
      </c>
      <c r="Q15" s="24">
        <v>0.4</v>
      </c>
      <c r="R15" s="23">
        <v>40</v>
      </c>
      <c r="S15" s="23">
        <v>-39.6</v>
      </c>
      <c r="T15" s="22">
        <v>1</v>
      </c>
      <c r="V15" s="21" t="s">
        <v>127</v>
      </c>
      <c r="W15" s="22">
        <v>1.4</v>
      </c>
      <c r="X15" s="24">
        <v>0</v>
      </c>
      <c r="Y15" s="23">
        <v>40</v>
      </c>
      <c r="Z15" s="23">
        <v>-40</v>
      </c>
      <c r="AA15" s="22">
        <v>0</v>
      </c>
    </row>
    <row r="16" spans="1:27" x14ac:dyDescent="0.3">
      <c r="A16" s="18" t="s">
        <v>128</v>
      </c>
      <c r="B16" s="19"/>
      <c r="C16" s="25">
        <v>256.25740740740741</v>
      </c>
      <c r="D16" s="25">
        <v>305.51851851851848</v>
      </c>
      <c r="E16" s="25">
        <v>-49.261111111111063</v>
      </c>
      <c r="F16" s="19">
        <v>83.876227421505646</v>
      </c>
      <c r="H16" s="18" t="s">
        <v>128</v>
      </c>
      <c r="I16" s="19"/>
      <c r="J16" s="20">
        <v>51.188888888888883</v>
      </c>
      <c r="K16" s="25">
        <v>305.51851851851848</v>
      </c>
      <c r="L16" s="25">
        <v>-254.32962962962961</v>
      </c>
      <c r="M16" s="19">
        <v>16.754758152503335</v>
      </c>
      <c r="O16" s="18" t="s">
        <v>128</v>
      </c>
      <c r="P16" s="19"/>
      <c r="Q16" s="25">
        <v>205.06851851851852</v>
      </c>
      <c r="R16" s="25">
        <v>305.51851851851848</v>
      </c>
      <c r="S16" s="25">
        <v>-100.44999999999996</v>
      </c>
      <c r="T16" s="19">
        <v>67.121469269002304</v>
      </c>
      <c r="V16" s="18" t="s">
        <v>128</v>
      </c>
      <c r="W16" s="19"/>
      <c r="X16" s="25">
        <v>0</v>
      </c>
      <c r="Y16" s="25">
        <v>305.51851851851848</v>
      </c>
      <c r="Z16" s="25">
        <v>-305.51851851851848</v>
      </c>
      <c r="AA16" s="19">
        <v>0</v>
      </c>
    </row>
    <row r="17" spans="1:27" x14ac:dyDescent="0.3">
      <c r="A17" s="21" t="s">
        <v>129</v>
      </c>
      <c r="B17" s="22">
        <v>1</v>
      </c>
      <c r="C17" s="23">
        <v>182.85000000000002</v>
      </c>
      <c r="D17" s="23">
        <v>187</v>
      </c>
      <c r="E17" s="23">
        <v>-4.1499999999999773</v>
      </c>
      <c r="F17" s="22">
        <v>97.780748663101619</v>
      </c>
      <c r="H17" s="21" t="s">
        <v>129</v>
      </c>
      <c r="I17" s="22">
        <v>1</v>
      </c>
      <c r="J17" s="24">
        <v>45.3</v>
      </c>
      <c r="K17" s="23">
        <v>187</v>
      </c>
      <c r="L17" s="23">
        <v>-141.69999999999999</v>
      </c>
      <c r="M17" s="22">
        <v>24.224598930481282</v>
      </c>
      <c r="O17" s="21" t="s">
        <v>129</v>
      </c>
      <c r="P17" s="22">
        <v>1</v>
      </c>
      <c r="Q17" s="24">
        <v>137.55000000000001</v>
      </c>
      <c r="R17" s="23">
        <v>187</v>
      </c>
      <c r="S17" s="23">
        <v>-49.449999999999989</v>
      </c>
      <c r="T17" s="22">
        <v>73.556149732620327</v>
      </c>
      <c r="V17" s="21" t="s">
        <v>129</v>
      </c>
      <c r="W17" s="22">
        <v>1</v>
      </c>
      <c r="X17" s="24">
        <v>0</v>
      </c>
      <c r="Y17" s="23">
        <v>187</v>
      </c>
      <c r="Z17" s="23">
        <v>-187</v>
      </c>
      <c r="AA17" s="22">
        <v>0</v>
      </c>
    </row>
    <row r="18" spans="1:27" x14ac:dyDescent="0.3">
      <c r="A18" s="21" t="s">
        <v>130</v>
      </c>
      <c r="B18" s="22">
        <v>2.7</v>
      </c>
      <c r="C18" s="23">
        <v>198.2</v>
      </c>
      <c r="D18" s="23">
        <v>320</v>
      </c>
      <c r="E18" s="23">
        <v>-121.80000000000001</v>
      </c>
      <c r="F18" s="22">
        <v>61.9375</v>
      </c>
      <c r="H18" s="21" t="s">
        <v>130</v>
      </c>
      <c r="I18" s="22">
        <v>2.7</v>
      </c>
      <c r="J18" s="24">
        <v>15.899999999999999</v>
      </c>
      <c r="K18" s="23">
        <v>320</v>
      </c>
      <c r="L18" s="23">
        <v>-304.10000000000002</v>
      </c>
      <c r="M18" s="22">
        <v>4.9687499999999991</v>
      </c>
      <c r="O18" s="21" t="s">
        <v>130</v>
      </c>
      <c r="P18" s="22">
        <v>2.7</v>
      </c>
      <c r="Q18" s="24">
        <v>182.29999999999998</v>
      </c>
      <c r="R18" s="23">
        <v>320</v>
      </c>
      <c r="S18" s="23">
        <v>-137.70000000000002</v>
      </c>
      <c r="T18" s="22">
        <v>56.96875</v>
      </c>
      <c r="V18" s="21" t="s">
        <v>130</v>
      </c>
      <c r="W18" s="22">
        <v>2.7</v>
      </c>
      <c r="X18" s="24">
        <v>0</v>
      </c>
      <c r="Y18" s="23">
        <v>320</v>
      </c>
      <c r="Z18" s="23">
        <v>-320</v>
      </c>
      <c r="AA18" s="22">
        <v>0</v>
      </c>
    </row>
    <row r="19" spans="1:27" x14ac:dyDescent="0.3">
      <c r="A19" s="18" t="s">
        <v>131</v>
      </c>
      <c r="B19" s="19"/>
      <c r="C19" s="25">
        <v>482.83333333333337</v>
      </c>
      <c r="D19" s="25">
        <v>540.55555555555566</v>
      </c>
      <c r="E19" s="25">
        <v>-57.722222222222285</v>
      </c>
      <c r="F19" s="19">
        <v>89.321685508735854</v>
      </c>
      <c r="H19" s="18" t="s">
        <v>131</v>
      </c>
      <c r="I19" s="19"/>
      <c r="J19" s="20">
        <v>135.33333333333334</v>
      </c>
      <c r="K19" s="25">
        <v>540.55555555555566</v>
      </c>
      <c r="L19" s="25">
        <v>-405.22222222222229</v>
      </c>
      <c r="M19" s="19">
        <v>25.03597122302158</v>
      </c>
      <c r="O19" s="18" t="s">
        <v>131</v>
      </c>
      <c r="P19" s="19"/>
      <c r="Q19" s="25">
        <v>206.9</v>
      </c>
      <c r="R19" s="25">
        <v>540.55555555555566</v>
      </c>
      <c r="S19" s="25">
        <v>-333.65555555555568</v>
      </c>
      <c r="T19" s="19">
        <v>38.275436793422401</v>
      </c>
      <c r="V19" s="18" t="s">
        <v>131</v>
      </c>
      <c r="W19" s="19"/>
      <c r="X19" s="25">
        <v>140.60000000000002</v>
      </c>
      <c r="Y19" s="25">
        <v>540.55555555555566</v>
      </c>
      <c r="Z19" s="25">
        <v>-399.95555555555563</v>
      </c>
      <c r="AA19" s="19">
        <v>26.01027749229188</v>
      </c>
    </row>
    <row r="20" spans="1:27" x14ac:dyDescent="0.3">
      <c r="A20" s="21" t="s">
        <v>106</v>
      </c>
      <c r="B20" s="22">
        <v>1</v>
      </c>
      <c r="C20" s="23">
        <v>339.5</v>
      </c>
      <c r="D20" s="23">
        <v>185</v>
      </c>
      <c r="E20" s="23">
        <v>154.5</v>
      </c>
      <c r="F20" s="22">
        <v>183.51351351351352</v>
      </c>
      <c r="H20" s="21" t="s">
        <v>106</v>
      </c>
      <c r="I20" s="22">
        <v>1</v>
      </c>
      <c r="J20" s="24">
        <v>110</v>
      </c>
      <c r="K20" s="23">
        <v>185</v>
      </c>
      <c r="L20" s="23">
        <v>-75</v>
      </c>
      <c r="M20" s="22">
        <v>59.45945945945946</v>
      </c>
      <c r="O20" s="21" t="s">
        <v>106</v>
      </c>
      <c r="P20" s="22">
        <v>1</v>
      </c>
      <c r="Q20" s="23">
        <v>110.9</v>
      </c>
      <c r="R20" s="23">
        <v>185</v>
      </c>
      <c r="S20" s="23">
        <v>-74.099999999999994</v>
      </c>
      <c r="T20" s="22">
        <v>59.945945945945944</v>
      </c>
      <c r="V20" s="21" t="s">
        <v>106</v>
      </c>
      <c r="W20" s="22">
        <v>1</v>
      </c>
      <c r="X20" s="24">
        <v>118.60000000000001</v>
      </c>
      <c r="Y20" s="23">
        <v>185</v>
      </c>
      <c r="Z20" s="23">
        <v>-66.399999999999991</v>
      </c>
      <c r="AA20" s="22">
        <v>64.108108108108112</v>
      </c>
    </row>
    <row r="21" spans="1:27" x14ac:dyDescent="0.3">
      <c r="A21" s="21" t="s">
        <v>132</v>
      </c>
      <c r="B21" s="22">
        <v>0.15</v>
      </c>
      <c r="C21" s="23">
        <v>21.5</v>
      </c>
      <c r="D21" s="23">
        <v>20</v>
      </c>
      <c r="E21" s="23">
        <v>1.5</v>
      </c>
      <c r="F21" s="22">
        <v>107.5</v>
      </c>
      <c r="H21" s="21" t="s">
        <v>132</v>
      </c>
      <c r="I21" s="22">
        <v>0.15</v>
      </c>
      <c r="J21" s="24">
        <v>3.8000000000000003</v>
      </c>
      <c r="K21" s="23">
        <v>20</v>
      </c>
      <c r="L21" s="23">
        <v>-16.2</v>
      </c>
      <c r="M21" s="22">
        <v>19</v>
      </c>
      <c r="O21" s="21" t="s">
        <v>132</v>
      </c>
      <c r="P21" s="22">
        <v>0.15</v>
      </c>
      <c r="Q21" s="23">
        <v>14.399999999999999</v>
      </c>
      <c r="R21" s="23">
        <v>20</v>
      </c>
      <c r="S21" s="23">
        <v>-5.6000000000000014</v>
      </c>
      <c r="T21" s="22">
        <v>71.999999999999986</v>
      </c>
      <c r="V21" s="21" t="s">
        <v>132</v>
      </c>
      <c r="W21" s="22">
        <v>0.15</v>
      </c>
      <c r="X21" s="24">
        <v>3.3</v>
      </c>
      <c r="Y21" s="23">
        <v>20</v>
      </c>
      <c r="Z21" s="23">
        <v>-16.7</v>
      </c>
      <c r="AA21" s="22">
        <v>16.5</v>
      </c>
    </row>
    <row r="22" spans="1:27" x14ac:dyDescent="0.3">
      <c r="A22" s="21" t="s">
        <v>133</v>
      </c>
      <c r="B22" s="22">
        <v>0.9</v>
      </c>
      <c r="C22" s="23">
        <v>0</v>
      </c>
      <c r="D22" s="23">
        <v>200</v>
      </c>
      <c r="E22" s="23">
        <v>-200</v>
      </c>
      <c r="F22" s="22">
        <v>0</v>
      </c>
      <c r="H22" s="21" t="s">
        <v>133</v>
      </c>
      <c r="I22" s="22">
        <v>0.9</v>
      </c>
      <c r="J22" s="24">
        <v>0</v>
      </c>
      <c r="K22" s="23">
        <v>200</v>
      </c>
      <c r="L22" s="23">
        <v>-200</v>
      </c>
      <c r="M22" s="22">
        <v>0</v>
      </c>
      <c r="O22" s="21" t="s">
        <v>133</v>
      </c>
      <c r="P22" s="22">
        <v>0.9</v>
      </c>
      <c r="Q22" s="23">
        <v>0</v>
      </c>
      <c r="R22" s="23">
        <v>200</v>
      </c>
      <c r="S22" s="23">
        <v>-200</v>
      </c>
      <c r="T22" s="22">
        <v>0</v>
      </c>
      <c r="V22" s="21" t="s">
        <v>133</v>
      </c>
      <c r="W22" s="22">
        <v>0.9</v>
      </c>
      <c r="X22" s="24">
        <v>0</v>
      </c>
      <c r="Y22" s="23">
        <v>200</v>
      </c>
      <c r="Z22" s="23">
        <v>-200</v>
      </c>
      <c r="AA22" s="22">
        <v>0</v>
      </c>
    </row>
    <row r="23" spans="1:27" ht="49.5" x14ac:dyDescent="0.3">
      <c r="A23" s="21" t="s">
        <v>134</v>
      </c>
      <c r="B23" s="22"/>
      <c r="C23" s="23">
        <v>0</v>
      </c>
      <c r="D23" s="26">
        <v>0</v>
      </c>
      <c r="E23" s="23">
        <v>0</v>
      </c>
      <c r="F23" s="22">
        <v>0</v>
      </c>
      <c r="H23" s="21" t="s">
        <v>134</v>
      </c>
      <c r="I23" s="22"/>
      <c r="J23" s="24">
        <v>0</v>
      </c>
      <c r="K23" s="23">
        <v>0</v>
      </c>
      <c r="L23" s="23">
        <v>0</v>
      </c>
      <c r="M23" s="22">
        <v>0</v>
      </c>
      <c r="O23" s="21" t="s">
        <v>134</v>
      </c>
      <c r="P23" s="22"/>
      <c r="Q23" s="23">
        <v>0</v>
      </c>
      <c r="R23" s="23">
        <v>0</v>
      </c>
      <c r="S23" s="23">
        <v>0</v>
      </c>
      <c r="T23" s="22">
        <v>0</v>
      </c>
      <c r="V23" s="21" t="s">
        <v>134</v>
      </c>
      <c r="W23" s="22"/>
      <c r="X23" s="24">
        <v>0</v>
      </c>
      <c r="Y23" s="23">
        <v>0</v>
      </c>
      <c r="Z23" s="23">
        <v>0</v>
      </c>
      <c r="AA23" s="22"/>
    </row>
    <row r="24" spans="1:27" ht="33" x14ac:dyDescent="0.3">
      <c r="A24" s="18" t="s">
        <v>135</v>
      </c>
      <c r="B24" s="19"/>
      <c r="C24" s="25">
        <v>228.71428571428572</v>
      </c>
      <c r="D24" s="25">
        <v>310</v>
      </c>
      <c r="E24" s="25">
        <v>-81.285714285714278</v>
      </c>
      <c r="F24" s="19">
        <v>73.778801843317979</v>
      </c>
      <c r="H24" s="18" t="s">
        <v>135</v>
      </c>
      <c r="I24" s="19"/>
      <c r="J24" s="20">
        <v>90.785714285714292</v>
      </c>
      <c r="K24" s="25">
        <v>408.57142857142856</v>
      </c>
      <c r="L24" s="25">
        <v>-317.78571428571428</v>
      </c>
      <c r="M24" s="19">
        <v>22.220279720279724</v>
      </c>
      <c r="O24" s="18" t="s">
        <v>135</v>
      </c>
      <c r="P24" s="19"/>
      <c r="Q24" s="25">
        <v>122.92857142857143</v>
      </c>
      <c r="R24" s="25">
        <v>408.57142857142856</v>
      </c>
      <c r="S24" s="25">
        <v>-285.64285714285711</v>
      </c>
      <c r="T24" s="19">
        <v>30.08741258741259</v>
      </c>
      <c r="V24" s="18" t="s">
        <v>135</v>
      </c>
      <c r="W24" s="19"/>
      <c r="X24" s="25">
        <v>15.000000000000002</v>
      </c>
      <c r="Y24" s="25">
        <v>408.57142857142856</v>
      </c>
      <c r="Z24" s="25">
        <v>-393.57142857142856</v>
      </c>
      <c r="AA24" s="19">
        <v>3.6713286713286721</v>
      </c>
    </row>
    <row r="25" spans="1:27" x14ac:dyDescent="0.3">
      <c r="A25" s="21" t="s">
        <v>92</v>
      </c>
      <c r="B25" s="22">
        <v>1.5</v>
      </c>
      <c r="C25" s="23">
        <v>0</v>
      </c>
      <c r="D25" s="23">
        <v>120</v>
      </c>
      <c r="E25" s="23">
        <v>-120</v>
      </c>
      <c r="F25" s="22">
        <v>0</v>
      </c>
      <c r="H25" s="21" t="s">
        <v>92</v>
      </c>
      <c r="I25" s="22">
        <v>1.5</v>
      </c>
      <c r="J25" s="24">
        <v>0</v>
      </c>
      <c r="K25" s="23">
        <v>120</v>
      </c>
      <c r="L25" s="23">
        <v>-120</v>
      </c>
      <c r="M25" s="22">
        <v>0</v>
      </c>
      <c r="O25" s="21" t="s">
        <v>92</v>
      </c>
      <c r="P25" s="22">
        <v>1.5</v>
      </c>
      <c r="Q25" s="24">
        <v>0</v>
      </c>
      <c r="R25" s="23">
        <v>120</v>
      </c>
      <c r="S25" s="23">
        <v>-120</v>
      </c>
      <c r="T25" s="22">
        <v>0</v>
      </c>
      <c r="V25" s="21" t="s">
        <v>92</v>
      </c>
      <c r="W25" s="22">
        <v>1.5</v>
      </c>
      <c r="X25" s="24">
        <v>0</v>
      </c>
      <c r="Y25" s="23">
        <v>120</v>
      </c>
      <c r="Z25" s="23">
        <v>-120</v>
      </c>
      <c r="AA25" s="23">
        <v>240</v>
      </c>
    </row>
    <row r="26" spans="1:27" x14ac:dyDescent="0.3">
      <c r="A26" s="21" t="s">
        <v>91</v>
      </c>
      <c r="B26" s="22">
        <v>1</v>
      </c>
      <c r="C26" s="23">
        <v>0</v>
      </c>
      <c r="D26" s="23">
        <v>200</v>
      </c>
      <c r="E26" s="23">
        <v>-200</v>
      </c>
      <c r="F26" s="22">
        <v>0</v>
      </c>
      <c r="H26" s="21" t="s">
        <v>91</v>
      </c>
      <c r="I26" s="22">
        <v>1</v>
      </c>
      <c r="J26" s="24">
        <v>0</v>
      </c>
      <c r="K26" s="23">
        <v>200</v>
      </c>
      <c r="L26" s="23">
        <v>-200</v>
      </c>
      <c r="M26" s="22">
        <v>0</v>
      </c>
      <c r="O26" s="21" t="s">
        <v>91</v>
      </c>
      <c r="P26" s="22">
        <v>1</v>
      </c>
      <c r="Q26" s="24">
        <v>0</v>
      </c>
      <c r="R26" s="23">
        <v>200</v>
      </c>
      <c r="S26" s="23">
        <v>-200</v>
      </c>
      <c r="T26" s="22">
        <v>0</v>
      </c>
      <c r="V26" s="21" t="s">
        <v>91</v>
      </c>
      <c r="W26" s="22">
        <v>1</v>
      </c>
      <c r="X26" s="24">
        <v>0</v>
      </c>
      <c r="Y26" s="23">
        <v>200</v>
      </c>
      <c r="Z26" s="23">
        <v>-200</v>
      </c>
      <c r="AA26" s="23">
        <v>400</v>
      </c>
    </row>
    <row r="27" spans="1:27" x14ac:dyDescent="0.3">
      <c r="A27" s="21" t="s">
        <v>105</v>
      </c>
      <c r="B27" s="22">
        <v>0.7</v>
      </c>
      <c r="C27" s="23">
        <v>160.1</v>
      </c>
      <c r="D27" s="23">
        <v>50</v>
      </c>
      <c r="E27" s="23">
        <v>110.1</v>
      </c>
      <c r="F27" s="22">
        <v>320.2</v>
      </c>
      <c r="H27" s="21" t="s">
        <v>105</v>
      </c>
      <c r="I27" s="22">
        <v>0.7</v>
      </c>
      <c r="J27" s="24">
        <v>63.55</v>
      </c>
      <c r="K27" s="23">
        <v>50</v>
      </c>
      <c r="L27" s="23">
        <v>13.549999999999997</v>
      </c>
      <c r="M27" s="22">
        <v>127.1</v>
      </c>
      <c r="O27" s="21" t="s">
        <v>105</v>
      </c>
      <c r="P27" s="22">
        <v>0.7</v>
      </c>
      <c r="Q27" s="24">
        <v>86.05</v>
      </c>
      <c r="R27" s="23">
        <v>50</v>
      </c>
      <c r="S27" s="23">
        <v>36.049999999999997</v>
      </c>
      <c r="T27" s="22">
        <v>172.1</v>
      </c>
      <c r="V27" s="21" t="s">
        <v>105</v>
      </c>
      <c r="W27" s="22">
        <v>0.7</v>
      </c>
      <c r="X27" s="24">
        <v>10.5</v>
      </c>
      <c r="Y27" s="23">
        <v>50</v>
      </c>
      <c r="Z27" s="23">
        <v>-39.5</v>
      </c>
      <c r="AA27" s="23">
        <v>89.5</v>
      </c>
    </row>
    <row r="28" spans="1:27" x14ac:dyDescent="0.3">
      <c r="A28" s="21" t="s">
        <v>98</v>
      </c>
      <c r="B28" s="22">
        <v>0.7</v>
      </c>
      <c r="C28" s="23">
        <v>0</v>
      </c>
      <c r="D28" s="23">
        <v>20</v>
      </c>
      <c r="E28" s="23">
        <v>-20</v>
      </c>
      <c r="F28" s="22">
        <v>0</v>
      </c>
      <c r="H28" s="21" t="s">
        <v>98</v>
      </c>
      <c r="I28" s="22">
        <v>0.7</v>
      </c>
      <c r="J28" s="24">
        <v>0</v>
      </c>
      <c r="K28" s="23">
        <v>20</v>
      </c>
      <c r="L28" s="23">
        <v>-20</v>
      </c>
      <c r="M28" s="22">
        <v>0</v>
      </c>
      <c r="O28" s="21" t="s">
        <v>98</v>
      </c>
      <c r="P28" s="22">
        <v>0.7</v>
      </c>
      <c r="Q28" s="24">
        <v>0</v>
      </c>
      <c r="R28" s="23">
        <v>20</v>
      </c>
      <c r="S28" s="23">
        <v>-20</v>
      </c>
      <c r="T28" s="22">
        <v>0</v>
      </c>
      <c r="V28" s="21" t="s">
        <v>98</v>
      </c>
      <c r="W28" s="22">
        <v>0.7</v>
      </c>
      <c r="X28" s="24">
        <v>0</v>
      </c>
      <c r="Y28" s="23">
        <v>20</v>
      </c>
      <c r="Z28" s="23">
        <v>-20</v>
      </c>
      <c r="AA28" s="23">
        <v>40</v>
      </c>
    </row>
    <row r="29" spans="1:27" x14ac:dyDescent="0.3">
      <c r="A29" s="21" t="s">
        <v>97</v>
      </c>
      <c r="B29" s="22">
        <v>0.7</v>
      </c>
      <c r="C29" s="23">
        <v>0</v>
      </c>
      <c r="D29" s="23">
        <v>20</v>
      </c>
      <c r="E29" s="23">
        <v>-20</v>
      </c>
      <c r="F29" s="22">
        <v>0</v>
      </c>
      <c r="H29" s="21" t="s">
        <v>97</v>
      </c>
      <c r="I29" s="22">
        <v>0.7</v>
      </c>
      <c r="J29" s="24">
        <v>0</v>
      </c>
      <c r="K29" s="23">
        <v>20</v>
      </c>
      <c r="L29" s="23">
        <v>-20</v>
      </c>
      <c r="M29" s="22">
        <v>0</v>
      </c>
      <c r="O29" s="21" t="s">
        <v>97</v>
      </c>
      <c r="P29" s="22">
        <v>0.7</v>
      </c>
      <c r="Q29" s="24">
        <v>0</v>
      </c>
      <c r="R29" s="23">
        <v>20</v>
      </c>
      <c r="S29" s="23">
        <v>-20</v>
      </c>
      <c r="T29" s="22">
        <v>0</v>
      </c>
      <c r="V29" s="21" t="s">
        <v>97</v>
      </c>
      <c r="W29" s="22">
        <v>0.7</v>
      </c>
      <c r="X29" s="24">
        <v>0</v>
      </c>
      <c r="Y29" s="23">
        <v>20</v>
      </c>
      <c r="Z29" s="23">
        <v>-20</v>
      </c>
      <c r="AA29" s="23">
        <v>40</v>
      </c>
    </row>
    <row r="30" spans="1:27" ht="33" x14ac:dyDescent="0.3">
      <c r="A30" s="18" t="s">
        <v>136</v>
      </c>
      <c r="B30" s="19"/>
      <c r="C30" s="25">
        <v>21.871666666666666</v>
      </c>
      <c r="D30" s="25">
        <v>32.583333333333336</v>
      </c>
      <c r="E30" s="25">
        <v>-10.71166666666667</v>
      </c>
      <c r="F30" s="19">
        <v>67.125319693094625</v>
      </c>
      <c r="H30" s="18" t="s">
        <v>136</v>
      </c>
      <c r="I30" s="19"/>
      <c r="J30" s="25">
        <v>5.684166666666667</v>
      </c>
      <c r="K30" s="25">
        <v>32.583333333333336</v>
      </c>
      <c r="L30" s="25">
        <v>-26.89916666666667</v>
      </c>
      <c r="M30" s="19">
        <v>17.445012787723787</v>
      </c>
      <c r="O30" s="18" t="s">
        <v>136</v>
      </c>
      <c r="P30" s="19"/>
      <c r="Q30" s="25">
        <v>15.137499999999999</v>
      </c>
      <c r="R30" s="25">
        <v>32.583333333333336</v>
      </c>
      <c r="S30" s="25">
        <v>-17.445833333333336</v>
      </c>
      <c r="T30" s="19">
        <v>46.45780051150895</v>
      </c>
      <c r="V30" s="18" t="s">
        <v>136</v>
      </c>
      <c r="W30" s="19"/>
      <c r="X30" s="25">
        <v>1.05</v>
      </c>
      <c r="Y30" s="25">
        <v>32.583333333333336</v>
      </c>
      <c r="Z30" s="25">
        <v>-31.533333333333335</v>
      </c>
      <c r="AA30" s="19">
        <v>3.2225063938618925</v>
      </c>
    </row>
    <row r="31" spans="1:27" ht="33" x14ac:dyDescent="0.3">
      <c r="A31" s="21" t="s">
        <v>137</v>
      </c>
      <c r="B31" s="22">
        <v>2.4</v>
      </c>
      <c r="C31" s="23">
        <v>18.399999999999999</v>
      </c>
      <c r="D31" s="23">
        <v>35</v>
      </c>
      <c r="E31" s="23">
        <v>-16.600000000000001</v>
      </c>
      <c r="F31" s="22">
        <v>52.571428571428562</v>
      </c>
      <c r="H31" s="21" t="s">
        <v>137</v>
      </c>
      <c r="I31" s="22">
        <v>2.4</v>
      </c>
      <c r="J31" s="24">
        <v>11.65</v>
      </c>
      <c r="K31" s="23">
        <v>35</v>
      </c>
      <c r="L31" s="23">
        <v>-23.35</v>
      </c>
      <c r="M31" s="22">
        <v>33.285714285714285</v>
      </c>
      <c r="O31" s="21" t="s">
        <v>137</v>
      </c>
      <c r="P31" s="22">
        <v>2.4</v>
      </c>
      <c r="Q31" s="24">
        <v>6.75</v>
      </c>
      <c r="R31" s="23">
        <v>35</v>
      </c>
      <c r="S31" s="23">
        <v>-28.25</v>
      </c>
      <c r="T31" s="22">
        <v>19.285714285714285</v>
      </c>
      <c r="V31" s="21" t="s">
        <v>137</v>
      </c>
      <c r="W31" s="22">
        <v>2.4</v>
      </c>
      <c r="X31" s="24">
        <v>0</v>
      </c>
      <c r="Y31" s="23">
        <v>35</v>
      </c>
      <c r="Z31" s="23">
        <v>-35</v>
      </c>
      <c r="AA31" s="22">
        <v>0</v>
      </c>
    </row>
    <row r="32" spans="1:27" x14ac:dyDescent="0.3">
      <c r="A32" s="21" t="s">
        <v>87</v>
      </c>
      <c r="B32" s="22"/>
      <c r="C32" s="23">
        <v>0</v>
      </c>
      <c r="D32" s="23"/>
      <c r="E32" s="23"/>
      <c r="F32" s="22"/>
      <c r="H32" s="21" t="s">
        <v>87</v>
      </c>
      <c r="I32" s="22"/>
      <c r="J32" s="24">
        <v>0</v>
      </c>
      <c r="K32" s="23"/>
      <c r="L32" s="23"/>
      <c r="M32" s="22"/>
      <c r="O32" s="21" t="s">
        <v>87</v>
      </c>
      <c r="P32" s="22"/>
      <c r="Q32" s="24"/>
      <c r="R32" s="23"/>
      <c r="S32" s="23"/>
      <c r="T32" s="22"/>
      <c r="V32" s="21" t="s">
        <v>87</v>
      </c>
      <c r="W32" s="22"/>
      <c r="X32" s="24">
        <v>0</v>
      </c>
      <c r="Y32" s="23"/>
      <c r="Z32" s="23"/>
      <c r="AA32" s="22"/>
    </row>
    <row r="33" spans="1:27" x14ac:dyDescent="0.3">
      <c r="A33" s="21" t="s">
        <v>88</v>
      </c>
      <c r="B33" s="22"/>
      <c r="C33" s="23">
        <v>14.205</v>
      </c>
      <c r="D33" s="23">
        <v>18</v>
      </c>
      <c r="E33" s="23">
        <v>-3.7949999999999999</v>
      </c>
      <c r="F33" s="22">
        <v>78.916666666666671</v>
      </c>
      <c r="H33" s="21" t="s">
        <v>88</v>
      </c>
      <c r="I33" s="22"/>
      <c r="J33" s="24">
        <v>0.83000000000000007</v>
      </c>
      <c r="K33" s="23">
        <v>18</v>
      </c>
      <c r="L33" s="23">
        <v>-17.170000000000002</v>
      </c>
      <c r="M33" s="22">
        <v>4.6111111111111107</v>
      </c>
      <c r="O33" s="21" t="s">
        <v>88</v>
      </c>
      <c r="P33" s="22"/>
      <c r="Q33" s="24">
        <v>12.324999999999999</v>
      </c>
      <c r="R33" s="23">
        <v>18</v>
      </c>
      <c r="S33" s="23">
        <v>-5.6750000000000007</v>
      </c>
      <c r="T33" s="22">
        <v>68.472222222222229</v>
      </c>
      <c r="V33" s="21" t="s">
        <v>88</v>
      </c>
      <c r="W33" s="22"/>
      <c r="X33" s="24">
        <v>1.05</v>
      </c>
      <c r="Y33" s="23">
        <v>18</v>
      </c>
      <c r="Z33" s="23">
        <v>-16.95</v>
      </c>
      <c r="AA33" s="22">
        <v>5.833333333333333</v>
      </c>
    </row>
    <row r="34" spans="1:27" x14ac:dyDescent="0.3">
      <c r="A34" s="18" t="s">
        <v>138</v>
      </c>
      <c r="B34" s="19"/>
      <c r="C34" s="25">
        <v>34.549999999999997</v>
      </c>
      <c r="D34" s="25">
        <v>45</v>
      </c>
      <c r="E34" s="25">
        <v>-10.450000000000003</v>
      </c>
      <c r="F34" s="19">
        <v>76.777777777777771</v>
      </c>
      <c r="H34" s="18" t="s">
        <v>138</v>
      </c>
      <c r="I34" s="19"/>
      <c r="J34" s="20">
        <v>14.8</v>
      </c>
      <c r="K34" s="25">
        <v>45</v>
      </c>
      <c r="L34" s="25">
        <v>-30.2</v>
      </c>
      <c r="M34" s="19">
        <v>32.888888888888886</v>
      </c>
      <c r="O34" s="18" t="s">
        <v>138</v>
      </c>
      <c r="P34" s="19"/>
      <c r="Q34" s="25">
        <v>11</v>
      </c>
      <c r="R34" s="25">
        <v>45</v>
      </c>
      <c r="S34" s="25">
        <v>-34</v>
      </c>
      <c r="T34" s="19">
        <v>24.444444444444443</v>
      </c>
      <c r="V34" s="18" t="s">
        <v>138</v>
      </c>
      <c r="W34" s="19"/>
      <c r="X34" s="25">
        <v>8.75</v>
      </c>
      <c r="Y34" s="25">
        <v>45</v>
      </c>
      <c r="Z34" s="25">
        <v>-36.25</v>
      </c>
      <c r="AA34" s="19">
        <v>19.444444444444443</v>
      </c>
    </row>
    <row r="35" spans="1:27" x14ac:dyDescent="0.3">
      <c r="A35" s="21" t="s">
        <v>90</v>
      </c>
      <c r="B35" s="22">
        <v>1</v>
      </c>
      <c r="C35" s="23">
        <v>34.549999999999997</v>
      </c>
      <c r="D35" s="23">
        <v>35</v>
      </c>
      <c r="E35" s="23">
        <v>-0.45000000000000284</v>
      </c>
      <c r="F35" s="22">
        <v>98.714285714285708</v>
      </c>
      <c r="H35" s="21" t="s">
        <v>90</v>
      </c>
      <c r="I35" s="22">
        <v>1</v>
      </c>
      <c r="J35" s="24">
        <v>14.8</v>
      </c>
      <c r="K35" s="23">
        <v>35</v>
      </c>
      <c r="L35" s="23">
        <v>-20.2</v>
      </c>
      <c r="M35" s="22">
        <v>42.285714285714285</v>
      </c>
      <c r="O35" s="21" t="s">
        <v>90</v>
      </c>
      <c r="P35" s="22">
        <v>1</v>
      </c>
      <c r="Q35" s="24">
        <v>11</v>
      </c>
      <c r="R35" s="23">
        <v>35</v>
      </c>
      <c r="S35" s="23">
        <v>-24</v>
      </c>
      <c r="T35" s="22">
        <v>31.428571428571427</v>
      </c>
      <c r="V35" s="21" t="s">
        <v>90</v>
      </c>
      <c r="W35" s="22">
        <v>1</v>
      </c>
      <c r="X35" s="24">
        <v>8.75</v>
      </c>
      <c r="Y35" s="23">
        <v>35</v>
      </c>
      <c r="Z35" s="23">
        <v>-26.25</v>
      </c>
      <c r="AA35" s="22">
        <v>25</v>
      </c>
    </row>
    <row r="36" spans="1:27" x14ac:dyDescent="0.3">
      <c r="A36" s="21" t="s">
        <v>139</v>
      </c>
      <c r="B36" s="22">
        <v>1.5</v>
      </c>
      <c r="C36" s="23">
        <v>0</v>
      </c>
      <c r="D36" s="23">
        <v>15</v>
      </c>
      <c r="E36" s="23">
        <v>-15</v>
      </c>
      <c r="F36" s="22">
        <v>0</v>
      </c>
      <c r="H36" s="21" t="s">
        <v>139</v>
      </c>
      <c r="I36" s="22">
        <v>1.5</v>
      </c>
      <c r="J36" s="24">
        <v>0</v>
      </c>
      <c r="K36" s="23">
        <v>15</v>
      </c>
      <c r="L36" s="23">
        <v>-15</v>
      </c>
      <c r="M36" s="22">
        <v>0</v>
      </c>
      <c r="O36" s="21" t="s">
        <v>139</v>
      </c>
      <c r="P36" s="22">
        <v>1.5</v>
      </c>
      <c r="Q36" s="24">
        <v>0</v>
      </c>
      <c r="R36" s="23">
        <v>15</v>
      </c>
      <c r="S36" s="23">
        <v>-15</v>
      </c>
      <c r="T36" s="22">
        <v>0</v>
      </c>
      <c r="V36" s="21" t="s">
        <v>139</v>
      </c>
      <c r="W36" s="22">
        <v>1.5</v>
      </c>
      <c r="X36" s="24">
        <v>0</v>
      </c>
      <c r="Y36" s="23">
        <v>15</v>
      </c>
      <c r="Z36" s="23">
        <v>-15</v>
      </c>
      <c r="AA36" s="22">
        <v>0</v>
      </c>
    </row>
    <row r="37" spans="1:27" x14ac:dyDescent="0.3">
      <c r="A37" s="18" t="s">
        <v>140</v>
      </c>
      <c r="B37" s="18"/>
      <c r="C37" s="18"/>
      <c r="D37" s="18"/>
      <c r="E37" s="18"/>
      <c r="F37" s="18"/>
      <c r="H37" s="18" t="s">
        <v>140</v>
      </c>
      <c r="I37" s="18"/>
      <c r="J37" s="27"/>
      <c r="K37" s="18"/>
      <c r="L37" s="18"/>
      <c r="M37" s="18"/>
      <c r="O37" s="18" t="s">
        <v>140</v>
      </c>
      <c r="P37" s="18"/>
      <c r="Q37" s="18"/>
      <c r="R37" s="18"/>
      <c r="S37" s="18"/>
      <c r="T37" s="18"/>
      <c r="V37" s="18" t="s">
        <v>140</v>
      </c>
      <c r="W37" s="18"/>
      <c r="X37" s="27"/>
      <c r="Y37" s="18"/>
      <c r="Z37" s="18"/>
      <c r="AA37" s="18"/>
    </row>
    <row r="38" spans="1:27" x14ac:dyDescent="0.3">
      <c r="A38" s="21" t="s">
        <v>93</v>
      </c>
      <c r="B38" s="22"/>
      <c r="C38" s="23">
        <v>1.3</v>
      </c>
      <c r="D38" s="24">
        <v>2</v>
      </c>
      <c r="E38" s="23">
        <v>-0.7</v>
      </c>
      <c r="F38" s="22">
        <v>65</v>
      </c>
      <c r="H38" s="21" t="s">
        <v>93</v>
      </c>
      <c r="I38" s="22"/>
      <c r="J38" s="24">
        <v>1</v>
      </c>
      <c r="K38" s="24">
        <v>2</v>
      </c>
      <c r="L38" s="23">
        <v>-1</v>
      </c>
      <c r="M38" s="22">
        <v>50</v>
      </c>
      <c r="O38" s="21" t="s">
        <v>93</v>
      </c>
      <c r="P38" s="22"/>
      <c r="Q38" s="24">
        <v>0</v>
      </c>
      <c r="R38" s="24">
        <v>2</v>
      </c>
      <c r="S38" s="23">
        <v>-2</v>
      </c>
      <c r="T38" s="22">
        <v>0</v>
      </c>
      <c r="V38" s="21" t="s">
        <v>93</v>
      </c>
      <c r="W38" s="22"/>
      <c r="X38" s="24">
        <v>0.3</v>
      </c>
      <c r="Y38" s="24">
        <v>2</v>
      </c>
      <c r="Z38" s="23">
        <v>-1.7</v>
      </c>
      <c r="AA38" s="22">
        <v>15</v>
      </c>
    </row>
    <row r="39" spans="1:27" x14ac:dyDescent="0.3">
      <c r="A39" s="21" t="s">
        <v>86</v>
      </c>
      <c r="B39" s="22"/>
      <c r="C39" s="23">
        <v>0</v>
      </c>
      <c r="D39" s="24">
        <v>3.2</v>
      </c>
      <c r="E39" s="23">
        <v>-3.2</v>
      </c>
      <c r="F39" s="22">
        <v>0</v>
      </c>
      <c r="H39" s="21" t="s">
        <v>86</v>
      </c>
      <c r="I39" s="22"/>
      <c r="J39" s="24">
        <v>0</v>
      </c>
      <c r="K39" s="24">
        <v>3.2</v>
      </c>
      <c r="L39" s="23">
        <v>-3.2</v>
      </c>
      <c r="M39" s="22">
        <v>0</v>
      </c>
      <c r="O39" s="21" t="s">
        <v>86</v>
      </c>
      <c r="P39" s="22"/>
      <c r="Q39" s="24">
        <v>0</v>
      </c>
      <c r="R39" s="24">
        <v>3.2</v>
      </c>
      <c r="S39" s="23">
        <v>-3.2</v>
      </c>
      <c r="T39" s="22">
        <v>0</v>
      </c>
      <c r="V39" s="21" t="s">
        <v>86</v>
      </c>
      <c r="W39" s="22"/>
      <c r="X39" s="24">
        <v>0</v>
      </c>
      <c r="Y39" s="24">
        <v>3.2</v>
      </c>
      <c r="Z39" s="23">
        <v>-3.2</v>
      </c>
      <c r="AA39" s="22">
        <v>0</v>
      </c>
    </row>
    <row r="40" spans="1:27" x14ac:dyDescent="0.3">
      <c r="A40" s="21" t="s">
        <v>108</v>
      </c>
      <c r="B40" s="22"/>
      <c r="C40" s="23">
        <v>3.05</v>
      </c>
      <c r="D40" s="24">
        <v>0.3</v>
      </c>
      <c r="E40" s="23">
        <v>2.75</v>
      </c>
      <c r="F40" s="22">
        <v>1016.6666666666667</v>
      </c>
      <c r="H40" s="21" t="s">
        <v>108</v>
      </c>
      <c r="I40" s="22"/>
      <c r="J40" s="24">
        <v>1.05</v>
      </c>
      <c r="K40" s="24">
        <v>0.3</v>
      </c>
      <c r="L40" s="23">
        <v>0.75</v>
      </c>
      <c r="M40" s="22">
        <v>350</v>
      </c>
      <c r="O40" s="21" t="s">
        <v>108</v>
      </c>
      <c r="P40" s="22"/>
      <c r="Q40" s="24">
        <v>2</v>
      </c>
      <c r="R40" s="24">
        <v>0.3</v>
      </c>
      <c r="S40" s="23">
        <v>1.7</v>
      </c>
      <c r="T40" s="22">
        <v>666.66666666666674</v>
      </c>
      <c r="V40" s="21" t="s">
        <v>108</v>
      </c>
      <c r="W40" s="22"/>
      <c r="X40" s="24">
        <v>0</v>
      </c>
      <c r="Y40" s="24">
        <v>0.3</v>
      </c>
      <c r="Z40" s="23">
        <v>-0.3</v>
      </c>
      <c r="AA40" s="22">
        <v>0</v>
      </c>
    </row>
    <row r="41" spans="1:27" x14ac:dyDescent="0.3">
      <c r="A41" s="21" t="s">
        <v>141</v>
      </c>
      <c r="B41" s="22"/>
      <c r="C41" s="23">
        <v>3.9599999999999995</v>
      </c>
      <c r="D41" s="24">
        <v>5</v>
      </c>
      <c r="E41" s="23">
        <v>-1.0400000000000005</v>
      </c>
      <c r="F41" s="22">
        <v>79.199999999999989</v>
      </c>
      <c r="H41" s="21" t="s">
        <v>141</v>
      </c>
      <c r="I41" s="22"/>
      <c r="J41" s="24">
        <v>1.1549999999999998</v>
      </c>
      <c r="K41" s="24">
        <v>5</v>
      </c>
      <c r="L41" s="23">
        <v>-3.8450000000000002</v>
      </c>
      <c r="M41" s="22">
        <v>23.099999999999998</v>
      </c>
      <c r="O41" s="21" t="s">
        <v>141</v>
      </c>
      <c r="P41" s="22"/>
      <c r="Q41" s="24">
        <v>2.8049999999999997</v>
      </c>
      <c r="R41" s="24">
        <v>5</v>
      </c>
      <c r="S41" s="23">
        <v>-2.1950000000000003</v>
      </c>
      <c r="T41" s="22">
        <v>56.1</v>
      </c>
      <c r="V41" s="21" t="s">
        <v>141</v>
      </c>
      <c r="W41" s="22"/>
      <c r="X41" s="24">
        <v>0</v>
      </c>
      <c r="Y41" s="24">
        <v>5</v>
      </c>
      <c r="Z41" s="23">
        <v>-5</v>
      </c>
      <c r="AA41" s="22">
        <v>0</v>
      </c>
    </row>
    <row r="42" spans="1:27" x14ac:dyDescent="0.3">
      <c r="A42" s="21" t="s">
        <v>104</v>
      </c>
      <c r="B42" s="22"/>
      <c r="C42" s="23">
        <v>0</v>
      </c>
      <c r="D42" s="24">
        <v>4</v>
      </c>
      <c r="E42" s="23">
        <v>-4</v>
      </c>
      <c r="F42" s="22">
        <v>0</v>
      </c>
      <c r="H42" s="21" t="s">
        <v>104</v>
      </c>
      <c r="I42" s="22"/>
      <c r="J42" s="24">
        <v>0</v>
      </c>
      <c r="K42" s="24">
        <v>4</v>
      </c>
      <c r="L42" s="23">
        <v>-4</v>
      </c>
      <c r="M42" s="22">
        <v>0</v>
      </c>
      <c r="O42" s="21" t="s">
        <v>104</v>
      </c>
      <c r="P42" s="22"/>
      <c r="Q42" s="24">
        <v>0</v>
      </c>
      <c r="R42" s="24">
        <v>4</v>
      </c>
      <c r="S42" s="23">
        <v>-4</v>
      </c>
      <c r="T42" s="22">
        <v>0</v>
      </c>
      <c r="V42" s="21" t="s">
        <v>104</v>
      </c>
      <c r="W42" s="22"/>
      <c r="X42" s="24">
        <v>0</v>
      </c>
      <c r="Y42" s="24">
        <v>4</v>
      </c>
      <c r="Z42" s="23">
        <v>-4</v>
      </c>
      <c r="AA42" s="22">
        <v>0</v>
      </c>
    </row>
    <row r="43" spans="1:27" x14ac:dyDescent="0.3">
      <c r="A43" s="21" t="s">
        <v>142</v>
      </c>
      <c r="B43" s="22"/>
      <c r="C43" s="23">
        <v>1.36</v>
      </c>
      <c r="D43" s="24">
        <v>2</v>
      </c>
      <c r="E43" s="23">
        <v>-0.6399999999999999</v>
      </c>
      <c r="F43" s="22">
        <v>68</v>
      </c>
      <c r="H43" s="21" t="s">
        <v>142</v>
      </c>
      <c r="I43" s="22"/>
      <c r="J43" s="24">
        <v>0</v>
      </c>
      <c r="K43" s="24">
        <v>2</v>
      </c>
      <c r="L43" s="23">
        <v>-2</v>
      </c>
      <c r="M43" s="22">
        <v>0</v>
      </c>
      <c r="O43" s="21" t="s">
        <v>142</v>
      </c>
      <c r="P43" s="22"/>
      <c r="Q43" s="24">
        <v>0.04</v>
      </c>
      <c r="R43" s="24">
        <v>2</v>
      </c>
      <c r="S43" s="23">
        <v>-1.96</v>
      </c>
      <c r="T43" s="22">
        <v>2</v>
      </c>
      <c r="V43" s="21" t="s">
        <v>142</v>
      </c>
      <c r="W43" s="22"/>
      <c r="X43" s="24">
        <v>1.32</v>
      </c>
      <c r="Y43" s="24">
        <v>2</v>
      </c>
      <c r="Z43" s="23">
        <v>-0.67999999999999994</v>
      </c>
      <c r="AA43" s="22">
        <v>66</v>
      </c>
    </row>
    <row r="44" spans="1:27" s="32" customFormat="1" x14ac:dyDescent="0.3">
      <c r="A44" s="17" t="s">
        <v>94</v>
      </c>
      <c r="B44" s="28"/>
      <c r="C44" s="29">
        <v>1404.3579999999999</v>
      </c>
      <c r="D44" s="30">
        <v>2341.5</v>
      </c>
      <c r="E44" s="28"/>
      <c r="F44" s="31"/>
      <c r="H44" s="33" t="s">
        <v>94</v>
      </c>
      <c r="I44" s="28"/>
      <c r="J44" s="29">
        <v>432.42500000000001</v>
      </c>
      <c r="K44" s="30">
        <v>2341.5</v>
      </c>
      <c r="L44" s="28"/>
      <c r="M44" s="31"/>
      <c r="O44" s="33" t="s">
        <v>94</v>
      </c>
      <c r="P44" s="28"/>
      <c r="Q44" s="30">
        <v>715.16300000000001</v>
      </c>
      <c r="R44" s="30">
        <v>2341.5</v>
      </c>
      <c r="S44" s="28"/>
      <c r="T44" s="31"/>
      <c r="V44" s="33" t="s">
        <v>94</v>
      </c>
      <c r="W44" s="28"/>
      <c r="X44" s="29">
        <v>256.77</v>
      </c>
      <c r="Y44" s="30">
        <v>2341.5</v>
      </c>
      <c r="Z44" s="28"/>
      <c r="AA44" s="31"/>
    </row>
    <row r="49" spans="9:9" x14ac:dyDescent="0.3">
      <c r="I49" s="34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44" firstPageNumber="0" orientation="landscape" horizontalDpi="300" verticalDpi="300" r:id="rId1"/>
  <colBreaks count="1" manualBreakCount="1">
    <brk id="13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Структура в сравнении</vt:lpstr>
      <vt:lpstr>Структура</vt:lpstr>
      <vt:lpstr>Меню</vt:lpstr>
      <vt:lpstr>Показатели ХЭХ</vt:lpstr>
      <vt:lpstr>Соотношение ПВ и ЭЦ</vt:lpstr>
      <vt:lpstr>Себестоимость блюд Росстат</vt:lpstr>
      <vt:lpstr>Себестоимость рациона Росстат</vt:lpstr>
      <vt:lpstr>Выполнение норм</vt:lpstr>
      <vt:lpstr>'Выполнение норм'!Область_печати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Канцибер Ирина Григорьевна</cp:lastModifiedBy>
  <cp:lastPrinted>2022-07-03T22:22:26Z</cp:lastPrinted>
  <dcterms:created xsi:type="dcterms:W3CDTF">2022-06-12T21:17:01Z</dcterms:created>
  <dcterms:modified xsi:type="dcterms:W3CDTF">2024-09-04T22:15:37Z</dcterms:modified>
</cp:coreProperties>
</file>